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stro3\Desktop\FIO 2021 -2023\"/>
    </mc:Choice>
  </mc:AlternateContent>
  <bookViews>
    <workbookView xWindow="0" yWindow="0" windowWidth="28800" windowHeight="11730" activeTab="5"/>
  </bookViews>
  <sheets>
    <sheet name="Arkusz1" sheetId="1" r:id="rId1"/>
    <sheet name="Arkusz7" sheetId="7" r:id="rId2"/>
    <sheet name="Arkusz2" sheetId="2" r:id="rId3"/>
    <sheet name="Arkusz3" sheetId="3" r:id="rId4"/>
    <sheet name="MOP - dofinansowane" sheetId="4" r:id="rId5"/>
    <sheet name="RAZEM NA STRONĘ" sheetId="8" r:id="rId6"/>
    <sheet name="UOP dofinansowane" sheetId="5" r:id="rId7"/>
    <sheet name="GN do dofinansowania" sheetId="6" r:id="rId8"/>
  </sheets>
  <definedNames>
    <definedName name="_xlnm._FilterDatabase" localSheetId="0" hidden="1">Arkusz1!$A$1:$M$145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7" l="1"/>
  <c r="I146" i="1"/>
  <c r="I147" i="1" s="1"/>
  <c r="J2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O119" i="1" l="1"/>
  <c r="I144" i="1"/>
  <c r="I145" i="1" l="1"/>
  <c r="Q3" i="1" s="1"/>
  <c r="O86" i="1" l="1"/>
  <c r="O82" i="1"/>
  <c r="O135" i="1"/>
  <c r="O54" i="1"/>
  <c r="O125" i="1"/>
  <c r="O32" i="1"/>
  <c r="O31" i="1"/>
  <c r="O85" i="1"/>
  <c r="O143" i="1"/>
  <c r="O139" i="1"/>
  <c r="O142" i="1"/>
  <c r="O63" i="1"/>
  <c r="O14" i="1"/>
  <c r="O128" i="1"/>
  <c r="O120" i="1"/>
  <c r="O75" i="1"/>
  <c r="O103" i="1"/>
  <c r="O136" i="1"/>
  <c r="O88" i="1"/>
  <c r="O97" i="1"/>
  <c r="O94" i="1"/>
  <c r="O79" i="1"/>
  <c r="O95" i="1"/>
  <c r="O105" i="1"/>
  <c r="O126" i="1"/>
  <c r="O133" i="1"/>
  <c r="O40" i="1"/>
  <c r="O114" i="1"/>
  <c r="O41" i="1"/>
  <c r="O104" i="1"/>
  <c r="O58" i="1"/>
  <c r="O123" i="1"/>
  <c r="O46" i="1"/>
  <c r="O90" i="1"/>
  <c r="O11" i="1"/>
  <c r="O115" i="1"/>
  <c r="O4" i="1"/>
  <c r="O37" i="1"/>
  <c r="O33" i="1"/>
  <c r="O77" i="1"/>
  <c r="O7" i="1"/>
  <c r="O22" i="1"/>
  <c r="O15" i="1"/>
  <c r="O68" i="1"/>
  <c r="O23" i="1"/>
  <c r="O18" i="1"/>
  <c r="O55" i="1"/>
  <c r="O45" i="1"/>
  <c r="O59" i="1"/>
  <c r="O60" i="1"/>
  <c r="O2" i="1"/>
  <c r="O6" i="1"/>
  <c r="O80" i="1"/>
  <c r="O98" i="1"/>
  <c r="O121" i="1"/>
  <c r="O83" i="1"/>
  <c r="O87" i="1"/>
  <c r="O12" i="1"/>
  <c r="O27" i="1"/>
  <c r="O24" i="1"/>
  <c r="O3" i="1"/>
  <c r="O47" i="1"/>
  <c r="O8" i="1"/>
  <c r="O48" i="1"/>
  <c r="O61" i="1"/>
  <c r="O91" i="1"/>
  <c r="O43" i="1"/>
  <c r="O129" i="1"/>
  <c r="O101" i="1"/>
  <c r="O50" i="1"/>
  <c r="O49" i="1"/>
  <c r="O34" i="1"/>
  <c r="O118" i="1"/>
  <c r="O21" i="1"/>
  <c r="O10" i="1"/>
  <c r="O42" i="1"/>
  <c r="O76" i="1"/>
  <c r="O92" i="1"/>
  <c r="O138" i="1"/>
  <c r="O19" i="1"/>
  <c r="O56" i="1"/>
  <c r="O9" i="1"/>
  <c r="O134" i="1"/>
  <c r="O28" i="1"/>
  <c r="O20" i="1"/>
  <c r="O71" i="1"/>
  <c r="O122" i="1"/>
  <c r="O102" i="1"/>
  <c r="O116" i="1"/>
  <c r="O69" i="1"/>
  <c r="O44" i="1"/>
  <c r="O5" i="1"/>
  <c r="O64" i="1"/>
  <c r="O131" i="1"/>
  <c r="O111" i="1"/>
  <c r="O13" i="1"/>
  <c r="O99" i="1"/>
  <c r="O93" i="1"/>
  <c r="O62" i="1"/>
  <c r="O112" i="1"/>
  <c r="O65" i="1"/>
  <c r="O96" i="1"/>
  <c r="O72" i="1"/>
  <c r="O73" i="1"/>
  <c r="O124" i="1"/>
  <c r="O74" i="1"/>
  <c r="O81" i="1"/>
  <c r="O100" i="1"/>
  <c r="O35" i="1"/>
  <c r="O107" i="1"/>
  <c r="O106" i="1"/>
  <c r="O25" i="1"/>
  <c r="O108" i="1"/>
  <c r="O51" i="1"/>
  <c r="O52" i="1"/>
  <c r="O84" i="1"/>
  <c r="O89" i="1"/>
  <c r="O137" i="1"/>
  <c r="O113" i="1"/>
  <c r="O66" i="1"/>
  <c r="O53" i="1"/>
  <c r="O26" i="1"/>
  <c r="O29" i="1"/>
  <c r="O36" i="1"/>
  <c r="O117" i="1"/>
  <c r="O109" i="1"/>
  <c r="O127" i="1"/>
  <c r="O141" i="1"/>
  <c r="O78" i="1"/>
  <c r="O132" i="1"/>
  <c r="O38" i="1"/>
  <c r="O67" i="1"/>
  <c r="O16" i="1"/>
  <c r="O17" i="1"/>
  <c r="O140" i="1"/>
  <c r="O30" i="1"/>
  <c r="O110" i="1"/>
  <c r="O57" i="1"/>
  <c r="O39" i="1"/>
  <c r="O130" i="1"/>
  <c r="O70" i="1"/>
  <c r="P185" i="1" l="1"/>
</calcChain>
</file>

<file path=xl/sharedStrings.xml><?xml version="1.0" encoding="utf-8"?>
<sst xmlns="http://schemas.openxmlformats.org/spreadsheetml/2006/main" count="2459" uniqueCount="799">
  <si>
    <t>Nr wniosku</t>
  </si>
  <si>
    <t>Przydział operatora</t>
  </si>
  <si>
    <t>Tytu projektu</t>
  </si>
  <si>
    <t>Imię i nazwisko</t>
  </si>
  <si>
    <t>Data zoľenia</t>
  </si>
  <si>
    <t>Nazwa wnioskodawcy</t>
  </si>
  <si>
    <t>Wnioskowana dotacja</t>
  </si>
  <si>
    <t>Przyznana dotacja</t>
  </si>
  <si>
    <t>I ocena</t>
  </si>
  <si>
    <t>II cena</t>
  </si>
  <si>
    <t>R-m punkty</t>
  </si>
  <si>
    <t>6/DM/2022</t>
  </si>
  <si>
    <t>DM</t>
  </si>
  <si>
    <t>Nasz Azyl</t>
  </si>
  <si>
    <t>Katarzyna Grzegorczyk</t>
  </si>
  <si>
    <t>Azyl</t>
  </si>
  <si>
    <t>6/RN/2022</t>
  </si>
  <si>
    <t>RN</t>
  </si>
  <si>
    <t>Dariusz Borkowski</t>
  </si>
  <si>
    <t>Globtroterzy Karwik</t>
  </si>
  <si>
    <t>12/DM/2022</t>
  </si>
  <si>
    <t>13/DM/2022</t>
  </si>
  <si>
    <t>Integracja z akwakulturĄ w Stoczku</t>
  </si>
  <si>
    <t>Aneta Toczkowska</t>
  </si>
  <si>
    <t>16/DM/2022</t>
  </si>
  <si>
    <t>Magdalena Jarmokowicz</t>
  </si>
  <si>
    <t>8/OL/2022</t>
  </si>
  <si>
    <t>WARSZTATY Z PIERWSZEJ POMOCY ORAZ ZAPOBIEGANIA ZATRUCIEM TLENKIEM W¨GLA</t>
  </si>
  <si>
    <t>Alicja Zacharewicz</t>
  </si>
  <si>
    <t>2/IL/2022</t>
  </si>
  <si>
    <t>IL</t>
  </si>
  <si>
    <t>Iawscy Seniorzy Seniorom z Ukrainy</t>
  </si>
  <si>
    <t>Maria Tulik</t>
  </si>
  <si>
    <t>4/OL/2022</t>
  </si>
  <si>
    <t>Tomasz Ludziejewski</t>
  </si>
  <si>
    <t>Przystanek Muchorowo</t>
  </si>
  <si>
    <t>17/DM/2022</t>
  </si>
  <si>
    <t>Aktywne Kobiety Warmii</t>
  </si>
  <si>
    <t>Maria Duchnik</t>
  </si>
  <si>
    <t>Stowarzyszenie "Projekt Kobieta"</t>
  </si>
  <si>
    <t>5/OL/2022</t>
  </si>
  <si>
    <t>Magorzata Pacak</t>
  </si>
  <si>
    <t>6/OL/2022</t>
  </si>
  <si>
    <t>18/DM/2022</t>
  </si>
  <si>
    <t>Zbigniew Filipczyk</t>
  </si>
  <si>
    <t>7/OL/2022</t>
  </si>
  <si>
    <t>1/EC/2022</t>
  </si>
  <si>
    <t>EC</t>
  </si>
  <si>
    <t>Podaruj umiech.</t>
  </si>
  <si>
    <t>Dorota Kamiäska</t>
  </si>
  <si>
    <t>Koo Gospodyä Wiejskich w Stawkach.</t>
  </si>
  <si>
    <t>3/IL/2022</t>
  </si>
  <si>
    <t>Rekreacyjny Off-grid</t>
  </si>
  <si>
    <t>Rafa Rybnik</t>
  </si>
  <si>
    <t>Fundacja Cadmus</t>
  </si>
  <si>
    <t>19/DM/2022</t>
  </si>
  <si>
    <t>Jadwiga Julicka</t>
  </si>
  <si>
    <t>Grupa nieformalna Biesalskie Babki</t>
  </si>
  <si>
    <t>20/DM/2022</t>
  </si>
  <si>
    <t>Aktywne Kiersnowo</t>
  </si>
  <si>
    <t>7/RN/2022</t>
  </si>
  <si>
    <t>"Nie ma jak ... wasny kĄt"</t>
  </si>
  <si>
    <t>Teresa Kaca</t>
  </si>
  <si>
    <t>Klub Seniora przy Polanie Kultury w Orzyszu</t>
  </si>
  <si>
    <t>2/EC/2022</t>
  </si>
  <si>
    <t>Magdalena Drobiszewska</t>
  </si>
  <si>
    <t>Stowarzyszenie Eckie Koo Gospodyä</t>
  </si>
  <si>
    <t>9/OL/2022</t>
  </si>
  <si>
    <t>Coolturalniaki</t>
  </si>
  <si>
    <t>21/DM/2022</t>
  </si>
  <si>
    <t>13/OL/2022</t>
  </si>
  <si>
    <t>"Kreatywna wioska rycerska"</t>
  </si>
  <si>
    <t>3/EC/2022</t>
  </si>
  <si>
    <t>Magdalena Baran</t>
  </si>
  <si>
    <t>22/DM/2022</t>
  </si>
  <si>
    <t>Lekcje z astronomem</t>
  </si>
  <si>
    <t>Cezary Styczewski</t>
  </si>
  <si>
    <t>Fundacja Lepsza Szkoa</t>
  </si>
  <si>
    <t>1/EL/2022</t>
  </si>
  <si>
    <t>EL</t>
  </si>
  <si>
    <t>Magorzata Stanisawska</t>
  </si>
  <si>
    <t>Aktywne Kwitajny</t>
  </si>
  <si>
    <t>14/OL/2022</t>
  </si>
  <si>
    <t>Warsztaty pieczenia chleba</t>
  </si>
  <si>
    <t>23/DM/2022</t>
  </si>
  <si>
    <t>Akcja reaktywacja! Runowo 2022</t>
  </si>
  <si>
    <t>Paulina Zdanowicz</t>
  </si>
  <si>
    <t>Kreatywne Nauczycielki</t>
  </si>
  <si>
    <t>24/DM/2022</t>
  </si>
  <si>
    <t>4/EC/2022</t>
  </si>
  <si>
    <t>Dawid Bondarenko</t>
  </si>
  <si>
    <t>8/IL/2022</t>
  </si>
  <si>
    <t>Stowarzyszenie Inicjatyw Edukacyjnych "PROGRES", ul. Niska 1, 14-230 Zalewo, NIP: 744-182-89-50</t>
  </si>
  <si>
    <t>2/EL/2022</t>
  </si>
  <si>
    <t>Przetrwania w Miecie</t>
  </si>
  <si>
    <t>Rafa Lech</t>
  </si>
  <si>
    <t>STOWARZYSZENIE CENTRUM SZKOLENIA SPECJALISTYCZNEGO "SZAFA"</t>
  </si>
  <si>
    <t>3/EL/2022</t>
  </si>
  <si>
    <t>Pierwsza pomoc: opieka podczas ewakuacji</t>
  </si>
  <si>
    <t>9/RN/2022</t>
  </si>
  <si>
    <t>Anna Stachelek</t>
  </si>
  <si>
    <t>Grupa nieformalna POMOC UKRAINIE</t>
  </si>
  <si>
    <t>15/OL/2022</t>
  </si>
  <si>
    <t>Zmalujmy co!</t>
  </si>
  <si>
    <t>Aniela Cielak</t>
  </si>
  <si>
    <t>787345971 PL KAJKI</t>
  </si>
  <si>
    <t>Eko Paczka</t>
  </si>
  <si>
    <t>25/DM/2022</t>
  </si>
  <si>
    <t>Wystrzelaj to</t>
  </si>
  <si>
    <t>Patryk Paluch</t>
  </si>
  <si>
    <t>Bobrownia</t>
  </si>
  <si>
    <t>26/DM/2022</t>
  </si>
  <si>
    <t>MAMY Z LIDZBARKA</t>
  </si>
  <si>
    <t>16/OL/2022</t>
  </si>
  <si>
    <t>Dzieci lasu - kreatywne poznawanie przyrody.</t>
  </si>
  <si>
    <t>2/NI/2022</t>
  </si>
  <si>
    <t>NI</t>
  </si>
  <si>
    <t>Wojciech Pasturski</t>
  </si>
  <si>
    <t>Koniarze</t>
  </si>
  <si>
    <t>12/RN/2022</t>
  </si>
  <si>
    <t>Beata Szymankiewicz</t>
  </si>
  <si>
    <t>"W grupie sia"</t>
  </si>
  <si>
    <t>54/DM/2022</t>
  </si>
  <si>
    <t>27/DM/2022</t>
  </si>
  <si>
    <t>Teraz MY</t>
  </si>
  <si>
    <t>20/OL/2022</t>
  </si>
  <si>
    <t>3/NI/2022</t>
  </si>
  <si>
    <t>Magdalena Renda</t>
  </si>
  <si>
    <t>Fundacja im. Stefana i Bolesawa Gratunik.</t>
  </si>
  <si>
    <t>28/DM/2022</t>
  </si>
  <si>
    <t>Ewa Piekarczyk</t>
  </si>
  <si>
    <t>30/DM/2022</t>
  </si>
  <si>
    <t>Anna Kmiecik</t>
  </si>
  <si>
    <t>Skolickie Dziergaczki</t>
  </si>
  <si>
    <t>31/DM/2022</t>
  </si>
  <si>
    <t>Ewelina Klik</t>
  </si>
  <si>
    <t>7/EC/2022</t>
  </si>
  <si>
    <t>Ekologicznie dla Ukrainy</t>
  </si>
  <si>
    <t>Aktywni 2.0</t>
  </si>
  <si>
    <t>32/DM/2022</t>
  </si>
  <si>
    <t>Kamil Turowski</t>
  </si>
  <si>
    <t>Fundacja Aqua</t>
  </si>
  <si>
    <t>33/DM/2022</t>
  </si>
  <si>
    <t>Integracyjne warsztaty lalkarskie</t>
  </si>
  <si>
    <t>Anna Paweczyk</t>
  </si>
  <si>
    <t>13/RN/2022</t>
  </si>
  <si>
    <t>Historia - to my.</t>
  </si>
  <si>
    <t>Monika Ostrowska</t>
  </si>
  <si>
    <t>Aktywni Seniorzy z Komorowa</t>
  </si>
  <si>
    <t>34/DM/2022</t>
  </si>
  <si>
    <t>Anna Puszcz</t>
  </si>
  <si>
    <t>4/EL/2022</t>
  </si>
  <si>
    <t>Ewa Obrycka-Baut</t>
  </si>
  <si>
    <t>35/DM/2022</t>
  </si>
  <si>
    <t>KREATYWNE DOBRE MIASTO</t>
  </si>
  <si>
    <t>Izabela Kanabrocka</t>
  </si>
  <si>
    <t>KREATYWNE BABKI</t>
  </si>
  <si>
    <t>18/OL/2022</t>
  </si>
  <si>
    <t>789286708 Nowa Wie 9A</t>
  </si>
  <si>
    <t>19/OL/2022</t>
  </si>
  <si>
    <t>Paulina Popawska</t>
  </si>
  <si>
    <t>36/DM/2022</t>
  </si>
  <si>
    <t>Andrzej Turek</t>
  </si>
  <si>
    <t>37/DM/2022</t>
  </si>
  <si>
    <t>Czysta Polska - Senior czuje dobry klimat</t>
  </si>
  <si>
    <t>Krystyna Oleszkiewicz</t>
  </si>
  <si>
    <t>Stowarzyszenie Uniwersytet Trzeciego Wieku w Pasymiu</t>
  </si>
  <si>
    <t>38/DM/2022</t>
  </si>
  <si>
    <t>Gotowi do niesienia pomocy</t>
  </si>
  <si>
    <t>Grupa nieformalna "Na Sygnale"</t>
  </si>
  <si>
    <t>5/EL/2022</t>
  </si>
  <si>
    <t>Warsztaty kuchni wschodniej</t>
  </si>
  <si>
    <t>Anna Czubkowska</t>
  </si>
  <si>
    <t>6/EL/2022</t>
  </si>
  <si>
    <t>Grzegorz Malinowski</t>
  </si>
  <si>
    <t>Kulturalne Podziemie</t>
  </si>
  <si>
    <t>13/IL/2022</t>
  </si>
  <si>
    <t>Aktywni dla Ukrainy</t>
  </si>
  <si>
    <t>Monika Mazurowska</t>
  </si>
  <si>
    <t>15/RN/2022</t>
  </si>
  <si>
    <t>Krzysztof Marusiäski</t>
  </si>
  <si>
    <t>My, z Wojskowej Stolicy Polski</t>
  </si>
  <si>
    <t>16/RN/2022</t>
  </si>
  <si>
    <t>Zdrowi jak ryba</t>
  </si>
  <si>
    <t>Dariusz Kiäski</t>
  </si>
  <si>
    <t>39/DM/2022</t>
  </si>
  <si>
    <t>Anna Gryszkiewicz</t>
  </si>
  <si>
    <t>AKTYWNE SENIORKI</t>
  </si>
  <si>
    <t>14/IL/2022</t>
  </si>
  <si>
    <t>Magdalena Wollman</t>
  </si>
  <si>
    <t>40/DM/2022</t>
  </si>
  <si>
    <t>Danuta Fankulewska</t>
  </si>
  <si>
    <t>4/NI/2022</t>
  </si>
  <si>
    <t>Zielona integracja</t>
  </si>
  <si>
    <t>Kamila Nowisielska</t>
  </si>
  <si>
    <t>Grupa nieformalna - Rajscy ogrodnicy</t>
  </si>
  <si>
    <t>41/DM/2022</t>
  </si>
  <si>
    <t>Marta Kurtiak</t>
  </si>
  <si>
    <t>7/EL/2022</t>
  </si>
  <si>
    <t>Pomagajmy razem</t>
  </si>
  <si>
    <t>karol pyľyäski</t>
  </si>
  <si>
    <t>42/DM/2022</t>
  </si>
  <si>
    <t>Ruch to zdrowie - kontynuacja</t>
  </si>
  <si>
    <t>Urszula Makuch</t>
  </si>
  <si>
    <t>Nauczyciele dzieciom</t>
  </si>
  <si>
    <t>72/DM/2022</t>
  </si>
  <si>
    <t>W zdrowym ciele zdrowy duch!</t>
  </si>
  <si>
    <t>Izabela Guchowska</t>
  </si>
  <si>
    <t>Fantastyczna Inicjatywa Oddolna</t>
  </si>
  <si>
    <t>43/DM/2022</t>
  </si>
  <si>
    <t>Aleksandra Krawczyk</t>
  </si>
  <si>
    <t>O.K.O.</t>
  </si>
  <si>
    <t>5/NI/2022</t>
  </si>
  <si>
    <t>RAZEM MO˝EMY WI¨CEJ.</t>
  </si>
  <si>
    <t>Mateusz Wr˘blewski</t>
  </si>
  <si>
    <t>GRUPA NIEFORMALNA:NA LUZIE.</t>
  </si>
  <si>
    <t>44/DM/2022</t>
  </si>
  <si>
    <t>Magorzata Duba</t>
  </si>
  <si>
    <t>Grupa nieformalna ,,Moc jest w Tobie"</t>
  </si>
  <si>
    <t>45/DM/2022</t>
  </si>
  <si>
    <t>Kwiatowe panienki</t>
  </si>
  <si>
    <t>15/IL/2022</t>
  </si>
  <si>
    <t>Ilona Sobczuk</t>
  </si>
  <si>
    <t>47/DM/2022</t>
  </si>
  <si>
    <t>Beata Socha</t>
  </si>
  <si>
    <t>16/IL/2022</t>
  </si>
  <si>
    <t>Zielono mi</t>
  </si>
  <si>
    <t>Justyna Szydowska</t>
  </si>
  <si>
    <t>48/DM/2022</t>
  </si>
  <si>
    <t>POMAGACZE</t>
  </si>
  <si>
    <t>49/DM/2022</t>
  </si>
  <si>
    <t>Magdalena Szwed</t>
  </si>
  <si>
    <t>AKTYWNI-POZYTYWNI!</t>
  </si>
  <si>
    <t>21/OL/2022</t>
  </si>
  <si>
    <t>Zofia Grabowska</t>
  </si>
  <si>
    <t>50/DM/2022</t>
  </si>
  <si>
    <t>Marta Romotowska</t>
  </si>
  <si>
    <t>6/NI/2022</t>
  </si>
  <si>
    <t>Marzanna Kania</t>
  </si>
  <si>
    <t>Silne Babki</t>
  </si>
  <si>
    <t>51/DM/2022</t>
  </si>
  <si>
    <t>RODZINNY TURNIEJ KGW DART - nauka i zabawa</t>
  </si>
  <si>
    <t>58/DM/2022</t>
  </si>
  <si>
    <t>Aktywny Poapin</t>
  </si>
  <si>
    <t>8/EL/2022</t>
  </si>
  <si>
    <t>Modzi Aktywni</t>
  </si>
  <si>
    <t>19/RN/2022</t>
  </si>
  <si>
    <t>Krzysztof Zamojski</t>
  </si>
  <si>
    <t>22/OL/2022</t>
  </si>
  <si>
    <t>Archi:kultura w Biskupcu</t>
  </si>
  <si>
    <t>9/EC/2022</t>
  </si>
  <si>
    <t>Krzysztof Dzierniejko</t>
  </si>
  <si>
    <t>Streetworking Olecko</t>
  </si>
  <si>
    <t>52/DM/2022</t>
  </si>
  <si>
    <t>Danuta Zubrycka</t>
  </si>
  <si>
    <t>18/IL/2022</t>
  </si>
  <si>
    <t>Wiem - ale czy umiem?</t>
  </si>
  <si>
    <t>Gabriela Czeszejko</t>
  </si>
  <si>
    <t>9/EL/2022</t>
  </si>
  <si>
    <t>Podaruj umiech</t>
  </si>
  <si>
    <t>Martyna Mieczkowska</t>
  </si>
  <si>
    <t>Grupa nieformalna - Grobla</t>
  </si>
  <si>
    <t>7/NI/2022</t>
  </si>
  <si>
    <t>Joanna Gawryszewska</t>
  </si>
  <si>
    <t>Kreatywni Obserwatorzy</t>
  </si>
  <si>
    <t>53/DM/2022</t>
  </si>
  <si>
    <t>I Amatorska Liga Strzelecka</t>
  </si>
  <si>
    <t>Patryk Kowalewski</t>
  </si>
  <si>
    <t>Grupa strzelecka "Grot"</t>
  </si>
  <si>
    <t>21/RN/2022</t>
  </si>
  <si>
    <t>Bogacko Rybacko</t>
  </si>
  <si>
    <t>Anna Skrobisz</t>
  </si>
  <si>
    <t>Stowarzyszenie "Nasze Bogacko"</t>
  </si>
  <si>
    <t>23/OL/2022</t>
  </si>
  <si>
    <t>Piotr Kowalski</t>
  </si>
  <si>
    <t>Razem dla Butryn</t>
  </si>
  <si>
    <t>55/DM/2022</t>
  </si>
  <si>
    <t>Marta Wagner</t>
  </si>
  <si>
    <t>Stowarzyszenie FOCUS</t>
  </si>
  <si>
    <t>10/EC/2022</t>
  </si>
  <si>
    <t>Integracja to podstawa</t>
  </si>
  <si>
    <t>Beata Budziäska</t>
  </si>
  <si>
    <t>11/EC/2022</t>
  </si>
  <si>
    <t>Alicja Rymszewicz</t>
  </si>
  <si>
    <t>24/OL/2022</t>
  </si>
  <si>
    <t>Aktywni Rodzice</t>
  </si>
  <si>
    <t>9/NI/2022</t>
  </si>
  <si>
    <t>Polak i Ukrainiec "dwa bratanki"</t>
  </si>
  <si>
    <t>edyta gaľewska</t>
  </si>
  <si>
    <t>Orowskie Babeczki</t>
  </si>
  <si>
    <t>56/DM/2022</t>
  </si>
  <si>
    <t>Urszula Pawlik</t>
  </si>
  <si>
    <t>Fundacja Lelka</t>
  </si>
  <si>
    <t>57/DM/2022</t>
  </si>
  <si>
    <t>JADWIGA BORUSZEWSKA</t>
  </si>
  <si>
    <t>59/DM/2022</t>
  </si>
  <si>
    <t>Modzi ze Skurpia</t>
  </si>
  <si>
    <t>60/DM/2022</t>
  </si>
  <si>
    <t>Sylwia Rosochacka</t>
  </si>
  <si>
    <t>61/DM/2022</t>
  </si>
  <si>
    <t>Dorota Jachimowicz</t>
  </si>
  <si>
    <t>62/DM/2022</t>
  </si>
  <si>
    <t>Magorzata Cierpisz</t>
  </si>
  <si>
    <t>"Nieformalne ale aktywne"</t>
  </si>
  <si>
    <t>22/RN/2022</t>
  </si>
  <si>
    <t>Marta Mikasz</t>
  </si>
  <si>
    <t>11/NI/2022</t>
  </si>
  <si>
    <t>607039815 JAbonka</t>
  </si>
  <si>
    <t>Fani Omulewa</t>
  </si>
  <si>
    <t>75/DM/2022</t>
  </si>
  <si>
    <t>Katarzyna Jacyna</t>
  </si>
  <si>
    <t>Pomagaczki!</t>
  </si>
  <si>
    <t>63/DM/2022</t>
  </si>
  <si>
    <t>Katarzyna Rybak</t>
  </si>
  <si>
    <t>19/IL/2022</t>
  </si>
  <si>
    <t>Wioletta Szalkowska</t>
  </si>
  <si>
    <t>8/NI/2022</t>
  </si>
  <si>
    <t>Magorzata Zal©ska</t>
  </si>
  <si>
    <t>64/DM/2022</t>
  </si>
  <si>
    <t>Grupa Nasza Inicjatywa</t>
  </si>
  <si>
    <t>25/OL/2022</t>
  </si>
  <si>
    <t>23/RN/2022</t>
  </si>
  <si>
    <t>Z muzykĄ w tle</t>
  </si>
  <si>
    <t>Jolanta Ruszczyk</t>
  </si>
  <si>
    <t>65/DM/2022</t>
  </si>
  <si>
    <t>Przewodnik po Warmii</t>
  </si>
  <si>
    <t>Dagmara Aleksandrowicz</t>
  </si>
  <si>
    <t>Kobiety Warmii Inicjatorkami pomysu Dagmara Aleksandrowicz, Kinga Komorowska i Danuta Komorowska.</t>
  </si>
  <si>
    <t>67/DM/2022</t>
  </si>
  <si>
    <t>KGW Siniec</t>
  </si>
  <si>
    <t>12/EC/2022</t>
  </si>
  <si>
    <t>Masz babo placek!</t>
  </si>
  <si>
    <t>Romana Waszak</t>
  </si>
  <si>
    <t>68/DM/2022</t>
  </si>
  <si>
    <t>Janina Krawczonek</t>
  </si>
  <si>
    <t>69/DM/2022</t>
  </si>
  <si>
    <t>Trening czyni mistrza!</t>
  </si>
  <si>
    <t>Magorzata G©bocka</t>
  </si>
  <si>
    <t>Ojcowie-synowie</t>
  </si>
  <si>
    <t>70/DM/2022</t>
  </si>
  <si>
    <t>Magdalena Bobek</t>
  </si>
  <si>
    <t>Zintegrowani!</t>
  </si>
  <si>
    <t>21/IL/2022</t>
  </si>
  <si>
    <t>Modzi modym w Iawie</t>
  </si>
  <si>
    <t>Wojtek Jankowski</t>
  </si>
  <si>
    <t>Moda Iawa</t>
  </si>
  <si>
    <t>71/DM/2022</t>
  </si>
  <si>
    <t>Akcja integracja!</t>
  </si>
  <si>
    <t>22/IL/2022</t>
  </si>
  <si>
    <t>Krystyna Maksimik</t>
  </si>
  <si>
    <t>10/NI/2022</t>
  </si>
  <si>
    <t>Dariusz Grzebaa</t>
  </si>
  <si>
    <t>Aktorzy-amatorzy</t>
  </si>
  <si>
    <t>13/EC/2022</t>
  </si>
  <si>
    <t>14/EC/2022</t>
  </si>
  <si>
    <t>Misja koty</t>
  </si>
  <si>
    <t>Ewa DĄbrowska</t>
  </si>
  <si>
    <t>Stowarzyszenie Ambasada Braci Mniejszych</t>
  </si>
  <si>
    <t>74/DM/2022</t>
  </si>
  <si>
    <t>Od Edisona do estrady</t>
  </si>
  <si>
    <t>Mateusz Korwat</t>
  </si>
  <si>
    <t>Jeziorany lokalnie i spoecznie</t>
  </si>
  <si>
    <t>76/DM/2022</t>
  </si>
  <si>
    <t>Gotuj z nami - pomagaj innym.</t>
  </si>
  <si>
    <t>Katarzyna Musionek</t>
  </si>
  <si>
    <t>27/OL/2022</t>
  </si>
  <si>
    <t>Aktywnie, lokalnie, spoecznie - oddolna inicjatywa w Gminie Stawiguda</t>
  </si>
  <si>
    <t>Agnieszka Bogucka</t>
  </si>
  <si>
    <t>Nie dotyczy</t>
  </si>
  <si>
    <t>28/OL/2022</t>
  </si>
  <si>
    <t>Integracyjne warsztaty kulinarne PL-UA</t>
  </si>
  <si>
    <t>Tomasz Czarniewski</t>
  </si>
  <si>
    <t>Mionicy kuchni</t>
  </si>
  <si>
    <t>24/RN/2022</t>
  </si>
  <si>
    <t>Artystyczne Ączenia</t>
  </si>
  <si>
    <t>Piotr Bogdaszewski</t>
  </si>
  <si>
    <t>ArtEdukator</t>
  </si>
  <si>
    <t>16/EC/2022</t>
  </si>
  <si>
    <t>Natalia Sowikowska</t>
  </si>
  <si>
    <t>IniemaMocne</t>
  </si>
  <si>
    <t>77/DM/2022</t>
  </si>
  <si>
    <t>11/EL/2022</t>
  </si>
  <si>
    <t>Pysznie i tradycyjnie w Warszewie</t>
  </si>
  <si>
    <t>Ewa Nisiewicz</t>
  </si>
  <si>
    <t>Warszewo Piecze</t>
  </si>
  <si>
    <t>12/EL/2022</t>
  </si>
  <si>
    <t>Smakowity optymizm na ľuawskiej depresji</t>
  </si>
  <si>
    <t>Marlena Szwemiäska</t>
  </si>
  <si>
    <t>Kreatorzy smaku</t>
  </si>
  <si>
    <t>79/DM/2022</t>
  </si>
  <si>
    <t>Modzi w centrum</t>
  </si>
  <si>
    <t>Tomasz Glibowski</t>
  </si>
  <si>
    <t>Mocno Pomocni</t>
  </si>
  <si>
    <t>17/EC/2022</t>
  </si>
  <si>
    <t>Stryh 2022</t>
  </si>
  <si>
    <t>Damian Strzaa</t>
  </si>
  <si>
    <t>Stryh</t>
  </si>
  <si>
    <t>25/RN/2022</t>
  </si>
  <si>
    <t>Aktywizacja spoecznoci wiejskiej przy pracach lokalnych- pierwsza pomoc dla wszystkich</t>
  </si>
  <si>
    <t>Mariusz Klisiatys</t>
  </si>
  <si>
    <t>29/OL/2022</t>
  </si>
  <si>
    <t>Marta Brodacka</t>
  </si>
  <si>
    <t>19/EC/2022</t>
  </si>
  <si>
    <t>Zielona terapia</t>
  </si>
  <si>
    <t>Katarzyna Sochacka</t>
  </si>
  <si>
    <t>Stowarzyszenie Zielono wokoo</t>
  </si>
  <si>
    <t>13/EL/2022</t>
  </si>
  <si>
    <t>Pierogi o 20 smakach.</t>
  </si>
  <si>
    <t>Sebastian Winiewski</t>
  </si>
  <si>
    <t>26/RN/2022</t>
  </si>
  <si>
    <t>OBJAZDOWE KINO - SOLIDARNE Z UKRAIN¤.</t>
  </si>
  <si>
    <t>Monika Dauksz</t>
  </si>
  <si>
    <t>GRUPA BEZ GRANIC...</t>
  </si>
  <si>
    <t>23/IL/2022</t>
  </si>
  <si>
    <t>AED Bezpieczna PrĄtnica</t>
  </si>
  <si>
    <t>Edyta J©drychowska</t>
  </si>
  <si>
    <t>30/OL/2022</t>
  </si>
  <si>
    <t>Kobiety Mocy</t>
  </si>
  <si>
    <t>24/IL/2022</t>
  </si>
  <si>
    <t>31/OL/2022</t>
  </si>
  <si>
    <t>10/RN/2022</t>
  </si>
  <si>
    <t>Mazurski Gociniec - pomoc dla Ukrainy</t>
  </si>
  <si>
    <t>17/RN/2022</t>
  </si>
  <si>
    <t>20/RN/2022</t>
  </si>
  <si>
    <t>8/RN/2022</t>
  </si>
  <si>
    <t>14/DM/2022</t>
  </si>
  <si>
    <t>Powrót do korzeni</t>
  </si>
  <si>
    <t>Katarzyna Jasińska</t>
  </si>
  <si>
    <t>Koo Gospodyń Wiejskich Nasza Wieś Biskupiczki</t>
  </si>
  <si>
    <t>Koło Gospodyń Wiejskich Dobrzynianki w Dobrzykach</t>
  </si>
  <si>
    <t>Koło Gospodyń Wiejskich Kogel-Mogel w Jamielniku</t>
  </si>
  <si>
    <t>w edycji</t>
  </si>
  <si>
    <t>Koło Gospodyń Wiejskich w Klimach</t>
  </si>
  <si>
    <t>Kraina Jabkowych Cudów</t>
  </si>
  <si>
    <t>Antonówki</t>
  </si>
  <si>
    <t>WSPÓLNIE DZIAŁAMY I KORZYSTAMY</t>
  </si>
  <si>
    <t>,,Pokażmy co Historia Wsi zachowała"</t>
  </si>
  <si>
    <t>Edyta Jędrychowska</t>
  </si>
  <si>
    <t>AED Bezpieczny Łążyn</t>
  </si>
  <si>
    <t>Chcemy więcej !</t>
  </si>
  <si>
    <t>Czynimy dobro wspólne - ratujemy z nami</t>
  </si>
  <si>
    <t>Karol Jóźwiak</t>
  </si>
  <si>
    <t>Katarzyna Jankowska</t>
  </si>
  <si>
    <t>Fundacja Hydro Plus</t>
  </si>
  <si>
    <t>W zgodzie z naturą</t>
  </si>
  <si>
    <t>Katarzyna Kwiatkowska</t>
  </si>
  <si>
    <t>KGW "Niezłe Ziółka w Gajewie</t>
  </si>
  <si>
    <t>Aneta Kowalewska</t>
  </si>
  <si>
    <t>Zielony kącik rekreacyjny</t>
  </si>
  <si>
    <t>edycja</t>
  </si>
  <si>
    <t>Miłośniczki Literatury i Kultury</t>
  </si>
  <si>
    <t>Oskar Zarzycki</t>
  </si>
  <si>
    <t>Integracja Polsko - U mieszkańców powiaty piskiegokraińska</t>
  </si>
  <si>
    <t>Integracja Polski - Ukraińska mieszkańców powiatu piskiego</t>
  </si>
  <si>
    <t>Nasze miasto wspólnym podwórkiem dla gier i zabaw</t>
  </si>
  <si>
    <t>AED Bezpieczna Prąnica</t>
  </si>
  <si>
    <t>IV turniej piłki nożnej drużyn pięcioosobowych</t>
  </si>
  <si>
    <t>Koło Gospodyń Wiejskich w Baniach Mazurskich</t>
  </si>
  <si>
    <t>Koło Gospodyń Wiejskich w Trygorcie</t>
  </si>
  <si>
    <t>Wszystkie dzieci nasze są</t>
  </si>
  <si>
    <t>"Bądź EKO - od projektu do efektu?</t>
  </si>
  <si>
    <t>Złapmy chwilę oddechu</t>
  </si>
  <si>
    <t>Koo Gospodyä Wiejskich w Piłakach Maych</t>
  </si>
  <si>
    <t>Łabędzia Przystań</t>
  </si>
  <si>
    <t>Wspólny Pomysł - Wspólne Działanie</t>
  </si>
  <si>
    <t>"Z LEGO u źródeł"</t>
  </si>
  <si>
    <t>"Razem łatwiej"</t>
  </si>
  <si>
    <t xml:space="preserve">Nazwa grupy Zapaleńcy . </t>
  </si>
  <si>
    <t>Poznajmy się bliżej</t>
  </si>
  <si>
    <t xml:space="preserve"> </t>
  </si>
  <si>
    <t>Wspólna przestrzeń</t>
  </si>
  <si>
    <t>Agnieszka Rasińska</t>
  </si>
  <si>
    <t>Pozytywni Działacze</t>
  </si>
  <si>
    <t>Paweł Karwowski</t>
  </si>
  <si>
    <t>"Historia nicią pisana - tkactwo - zapomniane rzemioso".</t>
  </si>
  <si>
    <t>Razem dla Połapina</t>
  </si>
  <si>
    <t>GN</t>
  </si>
  <si>
    <t>Wikliniarstwo- zapomniany zawód</t>
  </si>
  <si>
    <t>Rowerem przez krainę historii</t>
  </si>
  <si>
    <t>LIDZBARK WARMIŃSKI OCZAMI DZIECI zajęcia edukacyjne i artystyczne</t>
  </si>
  <si>
    <t>Rękodzieło sposobem na rozwój, zdrowie i integrację.</t>
  </si>
  <si>
    <t>Wspólnie z pasją</t>
  </si>
  <si>
    <t>INTEGRACJA SENIORóW -SPOTKANIA ZE STARYM FILMEM PRZY MAŁEJ CZARNEJ</t>
  </si>
  <si>
    <t>Ukwiecona wieś</t>
  </si>
  <si>
    <t>Martyna Dobrzyńska</t>
  </si>
  <si>
    <t>POZNAJMY SIE BLIŻEJ</t>
  </si>
  <si>
    <t>Monika Ćwiek</t>
  </si>
  <si>
    <t>KOCHAM CIĘ ŻYCIE!</t>
  </si>
  <si>
    <t>Wykuwamy aktywność i zdrowie w Jezioranach</t>
  </si>
  <si>
    <t>Quźnia Jeziorany</t>
  </si>
  <si>
    <t>Tradycja i nowoczesność spleciona wspólną nicią</t>
  </si>
  <si>
    <t>Alina Borczyńska</t>
  </si>
  <si>
    <t>Żyj zdrowo i kolorowo.</t>
  </si>
  <si>
    <t>OL</t>
  </si>
  <si>
    <t>Seniorzy na Starcie dostają wsparcie</t>
  </si>
  <si>
    <t>My pełni wigoru</t>
  </si>
  <si>
    <t>Plener rzeźbiarski w Pasymiu</t>
  </si>
  <si>
    <t>Klaudia Łączyńska</t>
  </si>
  <si>
    <t>MOP</t>
  </si>
  <si>
    <t>UOP</t>
  </si>
  <si>
    <t>WZMACNIANIE POPRZEZ ARTEDZIAłANIE</t>
  </si>
  <si>
    <t>Tradycje Łączą Siniec</t>
  </si>
  <si>
    <t>ZwierzOgród!</t>
  </si>
  <si>
    <t>Plaża i zaplecze w miejscu rekreacji i wypoczynku w Sątopach-Samulewie</t>
  </si>
  <si>
    <t>Na rzecz mieszkańców Gminy Zalewo</t>
  </si>
  <si>
    <t>Piotr Kołodziejski</t>
  </si>
  <si>
    <t>Eugenia ochrin -Iwanowska</t>
  </si>
  <si>
    <t>KGW Nasze Krzewno</t>
  </si>
  <si>
    <t>"O!rzesz zabawa" - dziecięca sprawa - powietrze, las, świeża trawa !</t>
  </si>
  <si>
    <t>"Razem możemy więcej"</t>
  </si>
  <si>
    <t>Magdalena Brążkiewicz</t>
  </si>
  <si>
    <t>Stowarzyszenie Dziaaczy Pomocy Społecznej "Wszyscy Razem"</t>
  </si>
  <si>
    <t>WARSZTATY KREATYWNE DLA DZIECI I MłODZIEŻY</t>
  </si>
  <si>
    <t>KOŁO GOSPODYŃ WIEJSKICH W GADACH</t>
  </si>
  <si>
    <t>Koło Gospodyń Wiejskich w Garzewku "Sami Swoi"</t>
  </si>
  <si>
    <t>Stowarzyszenie "Nasze Osiedle" - Za Miedzą</t>
  </si>
  <si>
    <t>Ulepić,wypalić,utrwalić. Ceramiczne dzieła sztuki- dawniej i dziś.</t>
  </si>
  <si>
    <t>Koło Gospodyń Wiejskich "Kwadrat" w Wojciechach</t>
  </si>
  <si>
    <t>Wspólnymi siami do celu -integracja mieszkańców Troszkowa na rzecz stworzenia miejsca spotkań i odpoczynku</t>
  </si>
  <si>
    <t>Ewelina Ledwińska</t>
  </si>
  <si>
    <t>Łączymy pokolenia</t>
  </si>
  <si>
    <t>Elżbieta Karpik</t>
  </si>
  <si>
    <t>Koo Gospodyń Wiejskich "Kwiecewianki"</t>
  </si>
  <si>
    <t>Warsztaty artystyczne integrujące dzieci z rodzin polskich i ukraińskich</t>
  </si>
  <si>
    <t>Łączy NAS muzyka</t>
  </si>
  <si>
    <t>po nici do kłębka</t>
  </si>
  <si>
    <t>Koło Gospodyä Wiejskich w Kromarkach</t>
  </si>
  <si>
    <t>TańczyMY</t>
  </si>
  <si>
    <t>Przywrócić kortom dawny blask</t>
  </si>
  <si>
    <t>Wspólna sprawa</t>
  </si>
  <si>
    <t>Moc jest w Tobie - integracja spoecznoci lokalnej poprzez wzmocnienie współpracy środowiskowej i wykorzystanie własnego potencjau mieszkańców.</t>
  </si>
  <si>
    <t>Posprzątajmy nasze warmińskie jeziora</t>
  </si>
  <si>
    <t>Rękodzieło i mazurskie smaki w Łutynowie</t>
  </si>
  <si>
    <t>Koło Gospodyń Wiejskich w Łutynowie</t>
  </si>
  <si>
    <t>JOGA DLA KAŻDEGO</t>
  </si>
  <si>
    <t>KOŁO GOSPODYŃ WIEJSKICH W RUSZAJNACH RUSZAJNY 34, 11-010 BARCZEWO</t>
  </si>
  <si>
    <t>Skąd sie bierze miód w Wójtowie</t>
  </si>
  <si>
    <t>Anna Gorczyńska</t>
  </si>
  <si>
    <t>Koło Gospodyń Wiejskich w Wójtowie Wójtowianki</t>
  </si>
  <si>
    <t>"Gofrowo-naleśnikowe warsztaty kulinarne - rozwój i promocja KGW Lipowo"</t>
  </si>
  <si>
    <t>Agnieszka Obrębska</t>
  </si>
  <si>
    <t>Koo Gospodyń Wiejskich w Stryjewie Stryjewianie</t>
  </si>
  <si>
    <t>Koo Gospodyń Wiejskich w Borkach Wielkich</t>
  </si>
  <si>
    <t>Koło Gospodyń Wiejskich w Silcu "Malwy"</t>
  </si>
  <si>
    <t>Roniemy w siłę</t>
  </si>
  <si>
    <t>Koło Gospodyń Wiejskich w Nowej Wsi "Nowalijki"</t>
  </si>
  <si>
    <t>Malujemy na tkaninie- kontynuacja "Dobrego pomysu na jesień"</t>
  </si>
  <si>
    <t>Koo Gospodyń Wiejskich w Tomarynach</t>
  </si>
  <si>
    <t>Działajmy na rzecz integracji</t>
  </si>
  <si>
    <t>Aneta Łazarska</t>
  </si>
  <si>
    <t>Stowarzyszenie Aktywności Lokalnej "Kalejdoskop"</t>
  </si>
  <si>
    <t>Kultura Łączy społecznoci i narodowości</t>
  </si>
  <si>
    <t>Koo Gospodyń Wiejskich Jaroty</t>
  </si>
  <si>
    <t>Komunikacja Empatyczna - Jak komunikować się ze sobą i innymi.</t>
  </si>
  <si>
    <t>DZIAŁACZE</t>
  </si>
  <si>
    <t>Stowarzyszenie Iławscy Seniorzy</t>
  </si>
  <si>
    <t>Aktywni w zgodzie z naturą</t>
  </si>
  <si>
    <t>Rozwój dobra wspólnego w miejscowoci Przykop</t>
  </si>
  <si>
    <t>Mieszkańcy miejscowoci Przykop</t>
  </si>
  <si>
    <t>Klub Sportowy Leśnik Nowe Ramuki</t>
  </si>
  <si>
    <t>Miłośnicy ruchu na świeżym powietrzu</t>
  </si>
  <si>
    <t>Historia Łączy mieszkańców</t>
  </si>
  <si>
    <t>Szkolenie mieszkańców gminy Purda z zakresu kwalifikowanej pierwszej pomocy.</t>
  </si>
  <si>
    <t>Krąg Kobiet</t>
  </si>
  <si>
    <t>Jolanta Gryguć</t>
  </si>
  <si>
    <t>Po sąsiedzku</t>
  </si>
  <si>
    <t>AKTYWNI ZĄBROWIANIE</t>
  </si>
  <si>
    <t>Koo Gospodyń Wiejskich w Lubnowych Wielkich Lubnowianki</t>
  </si>
  <si>
    <t>Wilamowo, Małdyty, Dobrocin</t>
  </si>
  <si>
    <t>Wilamowo</t>
  </si>
  <si>
    <t>Łukta</t>
  </si>
  <si>
    <t>gmina Gronowo Elbląskie</t>
  </si>
  <si>
    <t>Kwitajny</t>
  </si>
  <si>
    <t>Wspólnie działamy - razem gramy .</t>
  </si>
  <si>
    <t>Spotkanie z królową gier, czyli poznaj szachy</t>
  </si>
  <si>
    <t>Gmina Gronowo Elbląskie</t>
  </si>
  <si>
    <t>Sąpy</t>
  </si>
  <si>
    <t>Kwietne łąki w Babiej Dolinie</t>
  </si>
  <si>
    <t>Władysławowo, Elbląg</t>
  </si>
  <si>
    <t>Warszewo</t>
  </si>
  <si>
    <t>Oleśno, Fiszewo, Karczowiska Górne</t>
  </si>
  <si>
    <t>Płonne</t>
  </si>
  <si>
    <t>Razem gotujemy, wspólnie smakujemy.</t>
  </si>
  <si>
    <t>Zełwągi, Baranowo Mikołajki</t>
  </si>
  <si>
    <t>Karwik</t>
  </si>
  <si>
    <t>Bogacko</t>
  </si>
  <si>
    <t>Antonowo</t>
  </si>
  <si>
    <t>Świdry Kościelne</t>
  </si>
  <si>
    <t>Zielony Kącik Rekreacyjny</t>
  </si>
  <si>
    <t>Komorowo</t>
  </si>
  <si>
    <t>Ruciane Nida</t>
  </si>
  <si>
    <t>Mrągowo</t>
  </si>
  <si>
    <t>Miejsce realizacji</t>
  </si>
  <si>
    <t>Janów</t>
  </si>
  <si>
    <t>Bociani przylądek - jestemy, wspieramy, pomagamy.</t>
  </si>
  <si>
    <t>Napiwoda</t>
  </si>
  <si>
    <t>Konia z rzędem dla czyniących dobro</t>
  </si>
  <si>
    <t>Kamionka</t>
  </si>
  <si>
    <t>Jerutki</t>
  </si>
  <si>
    <t>Łyna</t>
  </si>
  <si>
    <t>Orłowo, Bolejny</t>
  </si>
  <si>
    <t>Jabłonka</t>
  </si>
  <si>
    <t>Polsko-ukraińskie spotkania w teatrze</t>
  </si>
  <si>
    <t>Agnieszka Orłowska</t>
  </si>
  <si>
    <t>Stawki</t>
  </si>
  <si>
    <t>Ełk</t>
  </si>
  <si>
    <t>Odetchnij pełną piersią</t>
  </si>
  <si>
    <t>Harsz</t>
  </si>
  <si>
    <t>Lenarty</t>
  </si>
  <si>
    <t>W kamiennym kręgu - Kącik Sołecki</t>
  </si>
  <si>
    <t>Gmina Banie Mazurskie</t>
  </si>
  <si>
    <t>Trygort</t>
  </si>
  <si>
    <t>Piłaki Małe</t>
  </si>
  <si>
    <t>Rogowszczyzna</t>
  </si>
  <si>
    <t>Halina Bogdańska</t>
  </si>
  <si>
    <t>Koło Gospodyń Wiejskich w Rogowszczyźnie</t>
  </si>
  <si>
    <t>Torebkowy zawrót gowy</t>
  </si>
  <si>
    <t>Olecko</t>
  </si>
  <si>
    <t>Kijewo</t>
  </si>
  <si>
    <t>Tolko</t>
  </si>
  <si>
    <t>Sątopy - Samulewo</t>
  </si>
  <si>
    <t>Kiersnowo</t>
  </si>
  <si>
    <t>Runowo</t>
  </si>
  <si>
    <t>Lidzbark Warmiński</t>
  </si>
  <si>
    <t>Kiwity</t>
  </si>
  <si>
    <t>Troszkowo</t>
  </si>
  <si>
    <t>Smolajny</t>
  </si>
  <si>
    <t>Bartoszyce</t>
  </si>
  <si>
    <t>Joga w Dolinie Róż</t>
  </si>
  <si>
    <t>Razem z Doliną Róż</t>
  </si>
  <si>
    <t>Orneta</t>
  </si>
  <si>
    <t>Połapin</t>
  </si>
  <si>
    <t>Świątki</t>
  </si>
  <si>
    <t>Kłębowo, Pilnik</t>
  </si>
  <si>
    <t>Jeziorany</t>
  </si>
  <si>
    <t>Bartoszyce, Górowo Iławeckie</t>
  </si>
  <si>
    <t>Skolity</t>
  </si>
  <si>
    <t>Piasty Wielkie</t>
  </si>
  <si>
    <t>Dobre Miasto</t>
  </si>
  <si>
    <t>Kamińsk</t>
  </si>
  <si>
    <t>Górowo Iławeckie</t>
  </si>
  <si>
    <t>Różynka</t>
  </si>
  <si>
    <t>Górowo Iławeckie. Piasty, Kandyty</t>
  </si>
  <si>
    <t>Pasym</t>
  </si>
  <si>
    <t>Olsztyn</t>
  </si>
  <si>
    <t>Polsko-Ukraińska koalicja dzieci i modzieży</t>
  </si>
  <si>
    <t>Lutynowo</t>
  </si>
  <si>
    <t>Siniec</t>
  </si>
  <si>
    <t>Stawiguda</t>
  </si>
  <si>
    <t>Ruszajny</t>
  </si>
  <si>
    <t>Świetlica wiejska ostoją dla uchodzców</t>
  </si>
  <si>
    <t>Drogosze</t>
  </si>
  <si>
    <t>Gminy Stawiguda, Purda, Biskupiec</t>
  </si>
  <si>
    <t>Wójtowo</t>
  </si>
  <si>
    <t>Lipowo</t>
  </si>
  <si>
    <t>Stryjewo</t>
  </si>
  <si>
    <t>Borki Wielkie</t>
  </si>
  <si>
    <t>Silec</t>
  </si>
  <si>
    <t>Nowa Wieś</t>
  </si>
  <si>
    <t>Gietrzwałd</t>
  </si>
  <si>
    <t>Silec, Solanka, Kamionek Wielki</t>
  </si>
  <si>
    <t>Biesal</t>
  </si>
  <si>
    <t>Łęgajny</t>
  </si>
  <si>
    <t>Ruś</t>
  </si>
  <si>
    <t>Węgój</t>
  </si>
  <si>
    <t>Adamowo</t>
  </si>
  <si>
    <t>Przykop</t>
  </si>
  <si>
    <t>Marcinkowo</t>
  </si>
  <si>
    <t>Bądźmy w ruchu - zdrowi w ciele i na duchu</t>
  </si>
  <si>
    <t>Biskupiec</t>
  </si>
  <si>
    <t>Butryny</t>
  </si>
  <si>
    <t>Bredynki</t>
  </si>
  <si>
    <t>Stworzenie Strefy Artystycznej na Warsztaty dla Dzieci i Rodziców</t>
  </si>
  <si>
    <t>Klebark Wielki</t>
  </si>
  <si>
    <t>Stoczek Warmiński</t>
  </si>
  <si>
    <t>Krzewno</t>
  </si>
  <si>
    <t>Współczesny styl życia na krzewińskiej wsi</t>
  </si>
  <si>
    <t>Orzechowo</t>
  </si>
  <si>
    <t>Gmina Bartoszyce</t>
  </si>
  <si>
    <t>Lubomino</t>
  </si>
  <si>
    <t>Gady</t>
  </si>
  <si>
    <t>Garzewko</t>
  </si>
  <si>
    <t>Sątopy-Samulewo</t>
  </si>
  <si>
    <t>Kwiecewo</t>
  </si>
  <si>
    <t>Żegoty</t>
  </si>
  <si>
    <t>Kromarki</t>
  </si>
  <si>
    <t>Orzysz</t>
  </si>
  <si>
    <t>Pisz</t>
  </si>
  <si>
    <t>Pomoc Ukrainie - zajęcia dla modziezy i dorosych z Ukrainy</t>
  </si>
  <si>
    <t>Koo Gospodyń Wiejskich Wilamowianki</t>
  </si>
  <si>
    <t>Dwórzno</t>
  </si>
  <si>
    <t>Warszawa 1944 - Kijów 2022 . Historia niestety lubi się powtarzać.</t>
  </si>
  <si>
    <t>Elbląg</t>
  </si>
  <si>
    <t>Koäski Park dla Wszystkich część 3 HISTORIA</t>
  </si>
  <si>
    <t>Podaj rękę Ukrainie</t>
  </si>
  <si>
    <t>Piskie Stowarzyszenie Miłośników Kultury -MAZURIA</t>
  </si>
  <si>
    <t>odrzucony formalnie, nieuprawniony wnioskodawca</t>
  </si>
  <si>
    <t>Pogobie Średnie</t>
  </si>
  <si>
    <t>powiat piski</t>
  </si>
  <si>
    <t>Spoeczność wsi Boże i okolic skupiona wok˘ Szkoy Podstawowej w Boľem , jako centrum ľycia wiejskiego i edukacji lokalnej.</t>
  </si>
  <si>
    <t>Pięknie i zdrowo</t>
  </si>
  <si>
    <t>Tolko i jej aktywni mieszkańcy</t>
  </si>
  <si>
    <t>Nasz wspólny wiejski ogród</t>
  </si>
  <si>
    <t>Beata Grędzińska</t>
  </si>
  <si>
    <t>Międzynarodowa integracja w Sołectwie Rakowo Małe.</t>
  </si>
  <si>
    <t>Światowy Dzień Tańca</t>
  </si>
  <si>
    <t>odrzucony formalnie,  nieuprawniony wnioskodawca</t>
  </si>
  <si>
    <t>Zakątek Kiersnowo</t>
  </si>
  <si>
    <t>KOŁO GOSPODYŃ WIEJSKICH W HARSZU</t>
  </si>
  <si>
    <t>Świątki inspirowane tradycją</t>
  </si>
  <si>
    <t>Koło Gospodyń Wiejskich w Sedrankach</t>
  </si>
  <si>
    <t>odrzucony formalnie, po zwróceniu do edycji nie poprawili: okres realizacji powyżej 6 m-cy , błędy rachunkowe,</t>
  </si>
  <si>
    <t>WNIOSKI ODRZUCONE FORMALNIE</t>
  </si>
  <si>
    <t>KoŃskie Zdrowie Team</t>
  </si>
  <si>
    <t>odrzucony formalnie: brak budżetu</t>
  </si>
  <si>
    <t>UOP 15</t>
  </si>
  <si>
    <t>MOP 15</t>
  </si>
  <si>
    <t>GN 17</t>
  </si>
  <si>
    <t>UOP 9</t>
  </si>
  <si>
    <t>UOP 4</t>
  </si>
  <si>
    <t>MOP 10</t>
  </si>
  <si>
    <t>MOP 3</t>
  </si>
  <si>
    <t>UOP 14</t>
  </si>
  <si>
    <t>GN 2</t>
  </si>
  <si>
    <t>UOP 7</t>
  </si>
  <si>
    <t>MOP 1</t>
  </si>
  <si>
    <t>MOP 7</t>
  </si>
  <si>
    <t>UOP 6</t>
  </si>
  <si>
    <t>MOP 8</t>
  </si>
  <si>
    <t>KOŁO GOSPODYń WIEJSKICH "DART"</t>
  </si>
  <si>
    <t>Koło Gospodyń Wiejskich O!rzesz Babki w Orzechowie</t>
  </si>
  <si>
    <t>882558284 Świętochowskiego, 16/5</t>
  </si>
  <si>
    <t>Mamuśki</t>
  </si>
  <si>
    <t>"Wesoło i kolorowo wkoło nas" - etap II</t>
  </si>
  <si>
    <t>11/RN/2022</t>
  </si>
  <si>
    <t>odrzucony formalnie, IV.A.pkt. 11</t>
  </si>
  <si>
    <t>Koło Gospodyń Wiejskich w Rakowie Maym</t>
  </si>
  <si>
    <t>odrzucony formalnie, nieuzupełniony budżet</t>
  </si>
  <si>
    <t>Odrzucony formalnie, nieuprawniony wnioskodawca</t>
  </si>
  <si>
    <t>Odrzucony formalnie, nie poprawiony</t>
  </si>
  <si>
    <t>Koło Gospodyń Wiejskich "Dworzanki" w Lenartach</t>
  </si>
  <si>
    <t>Koło Gospodyń Wiejskich w Stoczku Klasztornym</t>
  </si>
  <si>
    <t>Magorzata Skierczyńska</t>
  </si>
  <si>
    <t>Koło Gospodyń Wiejskich w Sińcu "Siniecka gospoda"</t>
  </si>
  <si>
    <t>Koło Gospodyń Wiejskich w Lipowie</t>
  </si>
  <si>
    <t>Ochotnicza Straż Pożarna w Pogobiu  Średnim</t>
  </si>
  <si>
    <t>Sołectwo Sątopy-Samulewo</t>
  </si>
  <si>
    <t>MYŚLCIE SOBIE, JAK TAM CHCECIE - KRASNOLUDKI SĄ NA ŚWIECIE - działania artystyczne na podstawie twórczości Marii Konopnickiej.</t>
  </si>
  <si>
    <t>Koło Gospodyń Wiejskich w Drogoszach</t>
  </si>
  <si>
    <t>Uwagi</t>
  </si>
  <si>
    <t>Koło Gospodyń Wiejskich "Kwiecewianki"</t>
  </si>
  <si>
    <t>Malejąco</t>
  </si>
  <si>
    <t>Koo Gospodyń Wiejskich w Jakubowie Kisielickim</t>
  </si>
  <si>
    <t>Biskupiczki</t>
  </si>
  <si>
    <t>Łążyn</t>
  </si>
  <si>
    <t>Prątnica</t>
  </si>
  <si>
    <t>Jakubowo Kisielickie</t>
  </si>
  <si>
    <t>Iława</t>
  </si>
  <si>
    <t>Klimy</t>
  </si>
  <si>
    <t>Koło Gospodyń Wiejskich w Karwiku</t>
  </si>
  <si>
    <t>1000 smycze</t>
  </si>
  <si>
    <t>Koło Gospodyń Wiejskich w Łukcie</t>
  </si>
  <si>
    <t>usunąć promocję 400 300 spożywka</t>
  </si>
  <si>
    <t>dostosować</t>
  </si>
  <si>
    <t>dodać tabliczkę z informacją o źródłach finansowania</t>
  </si>
  <si>
    <t>uciąć koordynatora, dostosować</t>
  </si>
  <si>
    <t>uciąć koszty obsługi  finansowej i koordynatora, dostosować</t>
  </si>
  <si>
    <t>dostosowac</t>
  </si>
  <si>
    <t>koordynator, dostosować</t>
  </si>
  <si>
    <t>dostosować bez dmuchańców, urealnić stawkę instruktora</t>
  </si>
  <si>
    <t>dostosować bez odzieży</t>
  </si>
  <si>
    <t>bez nagród, bez ekranu, dostosować</t>
  </si>
  <si>
    <t>bez czujnika czadu</t>
  </si>
  <si>
    <t>dostosować, bez koordynatora</t>
  </si>
  <si>
    <t>dostosować, bez dmuchańców</t>
  </si>
  <si>
    <t>dostosować, bez artykółów spotkania podsumowującego</t>
  </si>
  <si>
    <t>dostosowć</t>
  </si>
  <si>
    <t>dostosować, -300 dla księgowej</t>
  </si>
  <si>
    <t>rozpisać budżet na działania</t>
  </si>
  <si>
    <t>dostosować, księgowość max 300</t>
  </si>
  <si>
    <t>dostosować, bez dmuchawy</t>
  </si>
  <si>
    <t>dostosować, bez rozliczenia</t>
  </si>
  <si>
    <t>dostosować, bez koordynatorów</t>
  </si>
  <si>
    <t>dostosować, księgowa</t>
  </si>
  <si>
    <t>dostosować, bez koordynatora, księgowa</t>
  </si>
  <si>
    <t>dostosować, -300 z księgowej</t>
  </si>
  <si>
    <t>Średnia punktów</t>
  </si>
  <si>
    <t>Razem grupy nieformalne</t>
  </si>
  <si>
    <t>Razem UOP</t>
  </si>
  <si>
    <t>Razem Młodze Organizacje Pozarządowe</t>
  </si>
  <si>
    <t>MŁODE ORGANIZACJE POZARZĄDOWE</t>
  </si>
  <si>
    <t>GRUPY NIEFORMALNE I SAMOPOMOCOWE</t>
  </si>
  <si>
    <t>Koło Gospodyń Wiejskich w Kromarkach</t>
  </si>
  <si>
    <t>Koło Gospodyä Wiejskich w Stawkach.</t>
  </si>
  <si>
    <t>Koło Gospodyń Wiejskich w Lubnowych Wielkich Lubnowianki</t>
  </si>
  <si>
    <t>Lp.</t>
  </si>
  <si>
    <t>Smakowity optymizm na Żuławskiej depresji</t>
  </si>
  <si>
    <t xml:space="preserve">Razem grupy nieformalne z użyczeniem osobowości prawnej </t>
  </si>
  <si>
    <t xml:space="preserve">Razem grupy nieformalne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</si>
</sst>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1"/>
      <color rgb="FF0000CC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trike/>
      <sz val="11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14" fontId="2" fillId="4" borderId="1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14" fontId="2" fillId="5" borderId="1" xfId="0" applyNumberFormat="1" applyFont="1" applyFill="1" applyBorder="1"/>
    <xf numFmtId="0" fontId="2" fillId="7" borderId="1" xfId="0" applyFont="1" applyFill="1" applyBorder="1"/>
    <xf numFmtId="0" fontId="3" fillId="0" borderId="0" xfId="0" applyFont="1"/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14" fontId="2" fillId="7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4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vertical="center" wrapText="1"/>
    </xf>
    <xf numFmtId="14" fontId="2" fillId="6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14" fontId="2" fillId="9" borderId="1" xfId="0" applyNumberFormat="1" applyFont="1" applyFill="1" applyBorder="1"/>
    <xf numFmtId="0" fontId="2" fillId="9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14" fontId="3" fillId="9" borderId="1" xfId="0" applyNumberFormat="1" applyFont="1" applyFill="1" applyBorder="1"/>
    <xf numFmtId="0" fontId="3" fillId="9" borderId="1" xfId="0" applyFont="1" applyFill="1" applyBorder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14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/>
    <xf numFmtId="0" fontId="8" fillId="0" borderId="0" xfId="0" applyFont="1"/>
    <xf numFmtId="0" fontId="2" fillId="2" borderId="2" xfId="0" applyFont="1" applyFill="1" applyBorder="1"/>
    <xf numFmtId="14" fontId="3" fillId="9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14" fontId="3" fillId="8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14" fontId="3" fillId="7" borderId="1" xfId="0" applyNumberFormat="1" applyFont="1" applyFill="1" applyBorder="1"/>
    <xf numFmtId="0" fontId="3" fillId="7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vertical="center"/>
    </xf>
    <xf numFmtId="14" fontId="2" fillId="9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14" fontId="3" fillId="6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9" borderId="1" xfId="0" applyFont="1" applyFill="1" applyBorder="1"/>
    <xf numFmtId="0" fontId="2" fillId="9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/>
    <xf numFmtId="49" fontId="2" fillId="5" borderId="1" xfId="0" applyNumberFormat="1" applyFont="1" applyFill="1" applyBorder="1"/>
    <xf numFmtId="49" fontId="2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0" fillId="0" borderId="1" xfId="0" applyNumberFormat="1" applyBorder="1"/>
    <xf numFmtId="0" fontId="0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66CC"/>
      <color rgb="FF6600CC"/>
      <color rgb="FF990000"/>
      <color rgb="FF008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93"/>
  <sheetViews>
    <sheetView workbookViewId="0">
      <pane ySplit="1" topLeftCell="A118" activePane="bottomLeft" state="frozen"/>
      <selection pane="bottomLeft" sqref="A1:O143"/>
    </sheetView>
  </sheetViews>
  <sheetFormatPr defaultRowHeight="15" x14ac:dyDescent="0.25"/>
  <cols>
    <col min="1" max="1" width="11.7109375" style="49" customWidth="1"/>
    <col min="2" max="2" width="7.7109375" style="50" customWidth="1"/>
    <col min="3" max="3" width="14.85546875" style="51" customWidth="1"/>
    <col min="4" max="4" width="27.42578125" style="52" customWidth="1"/>
    <col min="5" max="5" width="21.85546875" style="52" customWidth="1"/>
    <col min="6" max="6" width="11" style="49" customWidth="1"/>
    <col min="7" max="7" width="26.5703125" style="52" customWidth="1"/>
    <col min="8" max="8" width="14.5703125" style="50" customWidth="1"/>
    <col min="9" max="9" width="10.140625" style="50" customWidth="1"/>
    <col min="10" max="10" width="22.28515625" style="50" customWidth="1"/>
    <col min="11" max="14" width="9.140625" style="50"/>
    <col min="15" max="15" width="9.140625" style="50" customWidth="1"/>
    <col min="16" max="16" width="35.28515625" style="53" customWidth="1"/>
    <col min="17" max="17" width="24.85546875" customWidth="1"/>
  </cols>
  <sheetData>
    <row r="1" spans="1:17" s="56" customFormat="1" ht="30" customHeight="1" thickBot="1" x14ac:dyDescent="0.3">
      <c r="A1" s="54" t="s">
        <v>0</v>
      </c>
      <c r="B1" s="55"/>
      <c r="C1" s="55" t="s">
        <v>592</v>
      </c>
      <c r="D1" s="54" t="s">
        <v>2</v>
      </c>
      <c r="E1" s="54" t="s">
        <v>3</v>
      </c>
      <c r="F1" s="54" t="s">
        <v>4</v>
      </c>
      <c r="G1" s="54" t="s">
        <v>5</v>
      </c>
      <c r="H1" s="55" t="s">
        <v>6</v>
      </c>
      <c r="I1" s="55" t="s">
        <v>7</v>
      </c>
      <c r="J1" s="55" t="s">
        <v>751</v>
      </c>
      <c r="K1" s="55" t="s">
        <v>8</v>
      </c>
      <c r="L1" s="55"/>
      <c r="M1" s="55" t="s">
        <v>9</v>
      </c>
      <c r="N1" s="55"/>
      <c r="O1" s="55" t="s">
        <v>10</v>
      </c>
      <c r="P1" s="3" t="s">
        <v>749</v>
      </c>
    </row>
    <row r="2" spans="1:17" s="6" customFormat="1" ht="15.75" hidden="1" thickBot="1" x14ac:dyDescent="0.3">
      <c r="A2" s="61" t="s">
        <v>153</v>
      </c>
      <c r="B2" s="61" t="s">
        <v>476</v>
      </c>
      <c r="C2" s="62" t="s">
        <v>638</v>
      </c>
      <c r="D2" s="62" t="s">
        <v>154</v>
      </c>
      <c r="E2" s="62" t="s">
        <v>155</v>
      </c>
      <c r="F2" s="63">
        <v>44649</v>
      </c>
      <c r="G2" s="62" t="s">
        <v>156</v>
      </c>
      <c r="H2" s="61">
        <v>6000</v>
      </c>
      <c r="I2" s="61">
        <v>4000</v>
      </c>
      <c r="J2" s="61">
        <f>500000-I2</f>
        <v>496000</v>
      </c>
      <c r="K2" s="61" t="s">
        <v>12</v>
      </c>
      <c r="L2" s="61">
        <v>75</v>
      </c>
      <c r="M2" s="61" t="s">
        <v>116</v>
      </c>
      <c r="N2" s="61">
        <v>77</v>
      </c>
      <c r="O2" s="57">
        <f t="shared" ref="O2:O33" si="0">SUM(L2+N2)/2</f>
        <v>76</v>
      </c>
      <c r="P2" s="120"/>
    </row>
    <row r="3" spans="1:17" s="13" customFormat="1" ht="36" customHeight="1" x14ac:dyDescent="0.25">
      <c r="A3" s="69" t="s">
        <v>182</v>
      </c>
      <c r="B3" s="29" t="s">
        <v>498</v>
      </c>
      <c r="C3" s="8" t="s">
        <v>584</v>
      </c>
      <c r="D3" s="8" t="s">
        <v>183</v>
      </c>
      <c r="E3" s="8" t="s">
        <v>184</v>
      </c>
      <c r="F3" s="9">
        <v>44650</v>
      </c>
      <c r="G3" s="8" t="s">
        <v>759</v>
      </c>
      <c r="H3" s="29">
        <v>6000</v>
      </c>
      <c r="I3" s="29">
        <v>5300</v>
      </c>
      <c r="J3" s="61">
        <f>J2-I3</f>
        <v>490700</v>
      </c>
      <c r="K3" s="29" t="s">
        <v>17</v>
      </c>
      <c r="L3" s="29">
        <v>78</v>
      </c>
      <c r="M3" s="29" t="s">
        <v>116</v>
      </c>
      <c r="N3" s="29">
        <v>74</v>
      </c>
      <c r="O3" s="57">
        <f t="shared" si="0"/>
        <v>76</v>
      </c>
      <c r="P3" s="89" t="s">
        <v>762</v>
      </c>
      <c r="Q3" s="147">
        <f>I145</f>
        <v>0</v>
      </c>
    </row>
    <row r="4" spans="1:17" s="25" customFormat="1" ht="30.75" hidden="1" thickBot="1" x14ac:dyDescent="0.3">
      <c r="A4" s="37" t="s">
        <v>115</v>
      </c>
      <c r="B4" s="36" t="s">
        <v>499</v>
      </c>
      <c r="C4" s="37" t="s">
        <v>595</v>
      </c>
      <c r="D4" s="38" t="s">
        <v>596</v>
      </c>
      <c r="E4" s="38" t="s">
        <v>117</v>
      </c>
      <c r="F4" s="39">
        <v>44651</v>
      </c>
      <c r="G4" s="38" t="s">
        <v>118</v>
      </c>
      <c r="H4" s="36">
        <v>6000</v>
      </c>
      <c r="I4" s="36">
        <v>5000</v>
      </c>
      <c r="J4" s="61">
        <f t="shared" ref="J4:J67" si="1">J3-I4</f>
        <v>485700</v>
      </c>
      <c r="K4" s="36" t="s">
        <v>116</v>
      </c>
      <c r="L4" s="36">
        <v>75</v>
      </c>
      <c r="M4" s="36" t="s">
        <v>17</v>
      </c>
      <c r="N4" s="36">
        <v>76</v>
      </c>
      <c r="O4" s="57">
        <f t="shared" si="0"/>
        <v>75.5</v>
      </c>
      <c r="P4" s="24" t="s">
        <v>760</v>
      </c>
      <c r="Q4" s="148"/>
    </row>
    <row r="5" spans="1:17" s="6" customFormat="1" ht="30" x14ac:dyDescent="0.25">
      <c r="A5" s="44" t="s">
        <v>282</v>
      </c>
      <c r="B5" s="41" t="s">
        <v>498</v>
      </c>
      <c r="C5" s="45" t="s">
        <v>611</v>
      </c>
      <c r="D5" s="42" t="s">
        <v>459</v>
      </c>
      <c r="E5" s="45" t="s">
        <v>283</v>
      </c>
      <c r="F5" s="43">
        <v>44650</v>
      </c>
      <c r="G5" s="42" t="s">
        <v>458</v>
      </c>
      <c r="H5" s="41">
        <v>6000</v>
      </c>
      <c r="I5" s="41">
        <v>6000</v>
      </c>
      <c r="J5" s="61">
        <f t="shared" si="1"/>
        <v>479700</v>
      </c>
      <c r="K5" s="41" t="s">
        <v>47</v>
      </c>
      <c r="L5" s="41">
        <v>77</v>
      </c>
      <c r="M5" s="41" t="s">
        <v>79</v>
      </c>
      <c r="N5" s="41">
        <v>74</v>
      </c>
      <c r="O5" s="57">
        <f t="shared" si="0"/>
        <v>75.5</v>
      </c>
      <c r="P5" s="40"/>
    </row>
    <row r="6" spans="1:17" s="6" customFormat="1" ht="30" x14ac:dyDescent="0.25">
      <c r="A6" s="65" t="s">
        <v>157</v>
      </c>
      <c r="B6" s="30" t="s">
        <v>498</v>
      </c>
      <c r="C6" s="68" t="s">
        <v>658</v>
      </c>
      <c r="D6" s="66" t="s">
        <v>544</v>
      </c>
      <c r="E6" s="66" t="s">
        <v>158</v>
      </c>
      <c r="F6" s="67">
        <v>44651</v>
      </c>
      <c r="G6" s="66" t="s">
        <v>545</v>
      </c>
      <c r="H6" s="30">
        <v>5925</v>
      </c>
      <c r="I6" s="30">
        <v>5500</v>
      </c>
      <c r="J6" s="61">
        <f t="shared" si="1"/>
        <v>474200</v>
      </c>
      <c r="K6" s="30" t="s">
        <v>493</v>
      </c>
      <c r="L6" s="30">
        <v>70</v>
      </c>
      <c r="M6" s="30" t="s">
        <v>79</v>
      </c>
      <c r="N6" s="30">
        <v>80</v>
      </c>
      <c r="O6" s="57">
        <f t="shared" si="0"/>
        <v>75</v>
      </c>
      <c r="P6" s="21" t="s">
        <v>763</v>
      </c>
    </row>
    <row r="7" spans="1:17" s="6" customFormat="1" ht="30" hidden="1" x14ac:dyDescent="0.25">
      <c r="A7" s="65" t="s">
        <v>125</v>
      </c>
      <c r="B7" s="30" t="s">
        <v>499</v>
      </c>
      <c r="C7" s="68" t="s">
        <v>667</v>
      </c>
      <c r="D7" s="66" t="s">
        <v>668</v>
      </c>
      <c r="E7" s="66" t="s">
        <v>559</v>
      </c>
      <c r="F7" s="67">
        <v>44651</v>
      </c>
      <c r="G7" s="66" t="s">
        <v>560</v>
      </c>
      <c r="H7" s="30">
        <v>5950</v>
      </c>
      <c r="I7" s="30">
        <v>5000</v>
      </c>
      <c r="J7" s="61">
        <f t="shared" si="1"/>
        <v>469200</v>
      </c>
      <c r="K7" s="30" t="s">
        <v>493</v>
      </c>
      <c r="L7" s="30">
        <v>69</v>
      </c>
      <c r="M7" s="30" t="s">
        <v>79</v>
      </c>
      <c r="N7" s="30">
        <v>80</v>
      </c>
      <c r="O7" s="57">
        <f t="shared" si="0"/>
        <v>74.5</v>
      </c>
      <c r="P7" s="21" t="s">
        <v>763</v>
      </c>
    </row>
    <row r="8" spans="1:17" s="6" customFormat="1" hidden="1" x14ac:dyDescent="0.25">
      <c r="A8" s="72" t="s">
        <v>188</v>
      </c>
      <c r="B8" s="33" t="s">
        <v>499</v>
      </c>
      <c r="C8" s="18"/>
      <c r="D8" s="19" t="s">
        <v>433</v>
      </c>
      <c r="E8" s="19" t="s">
        <v>189</v>
      </c>
      <c r="F8" s="20">
        <v>44651</v>
      </c>
      <c r="G8" s="19" t="s">
        <v>434</v>
      </c>
      <c r="H8" s="33">
        <v>6000</v>
      </c>
      <c r="I8" s="33">
        <v>5000</v>
      </c>
      <c r="J8" s="61">
        <f t="shared" si="1"/>
        <v>464200</v>
      </c>
      <c r="K8" s="33" t="s">
        <v>30</v>
      </c>
      <c r="L8" s="33">
        <v>74</v>
      </c>
      <c r="M8" s="33" t="s">
        <v>47</v>
      </c>
      <c r="N8" s="33">
        <v>74</v>
      </c>
      <c r="O8" s="57">
        <f t="shared" si="0"/>
        <v>74</v>
      </c>
      <c r="P8" s="18" t="s">
        <v>763</v>
      </c>
    </row>
    <row r="9" spans="1:17" s="6" customFormat="1" hidden="1" x14ac:dyDescent="0.25">
      <c r="A9" s="44" t="s">
        <v>250</v>
      </c>
      <c r="B9" s="41" t="s">
        <v>499</v>
      </c>
      <c r="C9" s="45" t="s">
        <v>617</v>
      </c>
      <c r="D9" s="42" t="s">
        <v>616</v>
      </c>
      <c r="E9" s="45" t="s">
        <v>251</v>
      </c>
      <c r="F9" s="43">
        <v>44651</v>
      </c>
      <c r="G9" s="42" t="s">
        <v>252</v>
      </c>
      <c r="H9" s="41">
        <v>5624</v>
      </c>
      <c r="I9" s="41">
        <v>4600</v>
      </c>
      <c r="J9" s="61">
        <f t="shared" si="1"/>
        <v>459600</v>
      </c>
      <c r="K9" s="41" t="s">
        <v>47</v>
      </c>
      <c r="L9" s="41">
        <v>80</v>
      </c>
      <c r="M9" s="41" t="s">
        <v>116</v>
      </c>
      <c r="N9" s="41">
        <v>67</v>
      </c>
      <c r="O9" s="57">
        <f t="shared" si="0"/>
        <v>73.5</v>
      </c>
      <c r="P9" s="40" t="s">
        <v>765</v>
      </c>
    </row>
    <row r="10" spans="1:17" s="6" customFormat="1" hidden="1" x14ac:dyDescent="0.25">
      <c r="A10" s="61" t="s">
        <v>228</v>
      </c>
      <c r="B10" s="61" t="s">
        <v>476</v>
      </c>
      <c r="C10" s="62" t="s">
        <v>638</v>
      </c>
      <c r="D10" s="62" t="s">
        <v>485</v>
      </c>
      <c r="E10" s="62" t="s">
        <v>486</v>
      </c>
      <c r="F10" s="63">
        <v>44651</v>
      </c>
      <c r="G10" s="62" t="s">
        <v>229</v>
      </c>
      <c r="H10" s="61">
        <v>5996</v>
      </c>
      <c r="I10" s="61">
        <v>5600</v>
      </c>
      <c r="J10" s="61">
        <f t="shared" si="1"/>
        <v>454000</v>
      </c>
      <c r="K10" s="61" t="s">
        <v>12</v>
      </c>
      <c r="L10" s="61">
        <v>74</v>
      </c>
      <c r="M10" s="61" t="s">
        <v>116</v>
      </c>
      <c r="N10" s="61">
        <v>72</v>
      </c>
      <c r="O10" s="57">
        <f t="shared" si="0"/>
        <v>73</v>
      </c>
      <c r="P10" s="64" t="s">
        <v>763</v>
      </c>
    </row>
    <row r="11" spans="1:17" s="13" customFormat="1" ht="45" hidden="1" x14ac:dyDescent="0.25">
      <c r="A11" s="61" t="s">
        <v>111</v>
      </c>
      <c r="B11" s="61" t="s">
        <v>476</v>
      </c>
      <c r="C11" s="62" t="s">
        <v>623</v>
      </c>
      <c r="D11" s="62" t="s">
        <v>479</v>
      </c>
      <c r="E11" s="62" t="s">
        <v>731</v>
      </c>
      <c r="F11" s="63">
        <v>44651</v>
      </c>
      <c r="G11" s="62" t="s">
        <v>112</v>
      </c>
      <c r="H11" s="61">
        <v>6000</v>
      </c>
      <c r="I11" s="61">
        <v>4500</v>
      </c>
      <c r="J11" s="61">
        <f t="shared" si="1"/>
        <v>449500</v>
      </c>
      <c r="K11" s="61" t="s">
        <v>12</v>
      </c>
      <c r="L11" s="61">
        <v>69</v>
      </c>
      <c r="M11" s="61" t="s">
        <v>116</v>
      </c>
      <c r="N11" s="61">
        <v>76</v>
      </c>
      <c r="O11" s="57">
        <f t="shared" si="0"/>
        <v>72.5</v>
      </c>
      <c r="P11" s="60" t="s">
        <v>766</v>
      </c>
    </row>
    <row r="12" spans="1:17" s="6" customFormat="1" ht="30" hidden="1" x14ac:dyDescent="0.25">
      <c r="A12" s="26" t="s">
        <v>173</v>
      </c>
      <c r="B12" s="26" t="s">
        <v>499</v>
      </c>
      <c r="C12" s="27" t="s">
        <v>570</v>
      </c>
      <c r="D12" s="27" t="s">
        <v>574</v>
      </c>
      <c r="E12" s="27" t="s">
        <v>174</v>
      </c>
      <c r="F12" s="28">
        <v>44650</v>
      </c>
      <c r="G12" s="27" t="s">
        <v>175</v>
      </c>
      <c r="H12" s="26">
        <v>5990</v>
      </c>
      <c r="I12" s="26">
        <v>5900</v>
      </c>
      <c r="J12" s="61">
        <f t="shared" si="1"/>
        <v>443600</v>
      </c>
      <c r="K12" s="26" t="s">
        <v>79</v>
      </c>
      <c r="L12" s="26">
        <v>72</v>
      </c>
      <c r="M12" s="26" t="s">
        <v>17</v>
      </c>
      <c r="N12" s="26">
        <v>73</v>
      </c>
      <c r="O12" s="57">
        <f t="shared" si="0"/>
        <v>72.5</v>
      </c>
      <c r="P12" s="26" t="s">
        <v>767</v>
      </c>
    </row>
    <row r="13" spans="1:17" s="6" customFormat="1" ht="30" x14ac:dyDescent="0.25">
      <c r="A13" s="57" t="s">
        <v>293</v>
      </c>
      <c r="B13" s="57" t="s">
        <v>498</v>
      </c>
      <c r="C13" s="58" t="s">
        <v>685</v>
      </c>
      <c r="D13" s="58" t="s">
        <v>525</v>
      </c>
      <c r="E13" s="58" t="s">
        <v>294</v>
      </c>
      <c r="F13" s="105">
        <v>44651</v>
      </c>
      <c r="G13" s="58" t="s">
        <v>526</v>
      </c>
      <c r="H13" s="57">
        <v>6000</v>
      </c>
      <c r="I13" s="57">
        <v>5000</v>
      </c>
      <c r="J13" s="61">
        <f t="shared" si="1"/>
        <v>438600</v>
      </c>
      <c r="K13" s="57" t="s">
        <v>12</v>
      </c>
      <c r="L13" s="57">
        <v>73</v>
      </c>
      <c r="M13" s="57" t="s">
        <v>47</v>
      </c>
      <c r="N13" s="57">
        <v>72</v>
      </c>
      <c r="O13" s="57">
        <f t="shared" si="0"/>
        <v>72.5</v>
      </c>
      <c r="P13" s="26" t="s">
        <v>763</v>
      </c>
    </row>
    <row r="14" spans="1:17" s="6" customFormat="1" ht="30" x14ac:dyDescent="0.25">
      <c r="A14" s="44" t="s">
        <v>46</v>
      </c>
      <c r="B14" s="41" t="s">
        <v>498</v>
      </c>
      <c r="C14" s="45" t="s">
        <v>604</v>
      </c>
      <c r="D14" s="42" t="s">
        <v>48</v>
      </c>
      <c r="E14" s="45" t="s">
        <v>49</v>
      </c>
      <c r="F14" s="43">
        <v>44650</v>
      </c>
      <c r="G14" s="42" t="s">
        <v>50</v>
      </c>
      <c r="H14" s="41">
        <v>6000</v>
      </c>
      <c r="I14" s="41">
        <v>5500</v>
      </c>
      <c r="J14" s="61">
        <f t="shared" si="1"/>
        <v>433100</v>
      </c>
      <c r="K14" s="41" t="s">
        <v>47</v>
      </c>
      <c r="L14" s="41">
        <v>73</v>
      </c>
      <c r="M14" s="41" t="s">
        <v>116</v>
      </c>
      <c r="N14" s="41">
        <v>71</v>
      </c>
      <c r="O14" s="57">
        <f t="shared" si="0"/>
        <v>72</v>
      </c>
      <c r="P14" s="26" t="s">
        <v>768</v>
      </c>
    </row>
    <row r="15" spans="1:17" s="6" customFormat="1" ht="30" x14ac:dyDescent="0.25">
      <c r="A15" s="57" t="s">
        <v>129</v>
      </c>
      <c r="B15" s="57" t="s">
        <v>498</v>
      </c>
      <c r="C15" s="58" t="s">
        <v>680</v>
      </c>
      <c r="D15" s="58" t="s">
        <v>512</v>
      </c>
      <c r="E15" s="58" t="s">
        <v>130</v>
      </c>
      <c r="F15" s="59">
        <v>44651</v>
      </c>
      <c r="G15" s="58" t="s">
        <v>513</v>
      </c>
      <c r="H15" s="57">
        <v>6000</v>
      </c>
      <c r="I15" s="57">
        <v>5000</v>
      </c>
      <c r="J15" s="61">
        <f t="shared" si="1"/>
        <v>428100</v>
      </c>
      <c r="K15" s="57" t="s">
        <v>12</v>
      </c>
      <c r="L15" s="57">
        <v>72</v>
      </c>
      <c r="M15" s="57" t="s">
        <v>17</v>
      </c>
      <c r="N15" s="57">
        <v>72</v>
      </c>
      <c r="O15" s="57">
        <f t="shared" si="0"/>
        <v>72</v>
      </c>
      <c r="P15" s="60" t="s">
        <v>763</v>
      </c>
    </row>
    <row r="16" spans="1:17" s="6" customFormat="1" ht="30" hidden="1" x14ac:dyDescent="0.25">
      <c r="A16" s="70" t="s">
        <v>413</v>
      </c>
      <c r="B16" s="31" t="s">
        <v>499</v>
      </c>
      <c r="C16" s="15" t="s">
        <v>755</v>
      </c>
      <c r="D16" s="16" t="s">
        <v>455</v>
      </c>
      <c r="E16" s="16" t="s">
        <v>415</v>
      </c>
      <c r="F16" s="17">
        <v>44651</v>
      </c>
      <c r="G16" s="16" t="s">
        <v>414</v>
      </c>
      <c r="H16" s="31">
        <v>6000</v>
      </c>
      <c r="I16" s="31">
        <v>6000</v>
      </c>
      <c r="J16" s="61">
        <f t="shared" si="1"/>
        <v>422100</v>
      </c>
      <c r="K16" s="31" t="s">
        <v>30</v>
      </c>
      <c r="L16" s="31">
        <v>77</v>
      </c>
      <c r="M16" s="31" t="s">
        <v>79</v>
      </c>
      <c r="N16" s="31">
        <v>67</v>
      </c>
      <c r="O16" s="57">
        <f t="shared" si="0"/>
        <v>72</v>
      </c>
      <c r="P16" s="16" t="s">
        <v>764</v>
      </c>
    </row>
    <row r="17" spans="1:16" s="6" customFormat="1" ht="30" hidden="1" x14ac:dyDescent="0.25">
      <c r="A17" s="70" t="s">
        <v>418</v>
      </c>
      <c r="B17" s="31" t="s">
        <v>499</v>
      </c>
      <c r="C17" s="15" t="s">
        <v>754</v>
      </c>
      <c r="D17" s="16" t="s">
        <v>438</v>
      </c>
      <c r="E17" s="16" t="s">
        <v>437</v>
      </c>
      <c r="F17" s="17">
        <v>44651</v>
      </c>
      <c r="G17" s="16" t="s">
        <v>438</v>
      </c>
      <c r="H17" s="31">
        <v>6000</v>
      </c>
      <c r="I17" s="31">
        <v>6000</v>
      </c>
      <c r="J17" s="61">
        <f t="shared" si="1"/>
        <v>416100</v>
      </c>
      <c r="K17" s="31" t="s">
        <v>30</v>
      </c>
      <c r="L17" s="31">
        <v>77</v>
      </c>
      <c r="M17" s="31" t="s">
        <v>79</v>
      </c>
      <c r="N17" s="31">
        <v>67</v>
      </c>
      <c r="O17" s="57">
        <f t="shared" si="0"/>
        <v>72</v>
      </c>
      <c r="P17" s="16" t="s">
        <v>764</v>
      </c>
    </row>
    <row r="18" spans="1:16" s="13" customFormat="1" ht="30" hidden="1" x14ac:dyDescent="0.25">
      <c r="A18" s="44" t="s">
        <v>136</v>
      </c>
      <c r="B18" s="41" t="s">
        <v>499</v>
      </c>
      <c r="C18" s="45" t="s">
        <v>605</v>
      </c>
      <c r="D18" s="42" t="s">
        <v>137</v>
      </c>
      <c r="E18" s="45" t="s">
        <v>742</v>
      </c>
      <c r="F18" s="43">
        <v>44645</v>
      </c>
      <c r="G18" s="42" t="s">
        <v>138</v>
      </c>
      <c r="H18" s="41">
        <v>6000</v>
      </c>
      <c r="I18" s="41">
        <v>5500</v>
      </c>
      <c r="J18" s="61">
        <f t="shared" si="1"/>
        <v>410600</v>
      </c>
      <c r="K18" s="41" t="s">
        <v>47</v>
      </c>
      <c r="L18" s="41">
        <v>75</v>
      </c>
      <c r="M18" s="41" t="s">
        <v>116</v>
      </c>
      <c r="N18" s="41">
        <v>67</v>
      </c>
      <c r="O18" s="41">
        <f t="shared" si="0"/>
        <v>71</v>
      </c>
      <c r="P18" s="26" t="s">
        <v>763</v>
      </c>
    </row>
    <row r="19" spans="1:16" s="6" customFormat="1" hidden="1" x14ac:dyDescent="0.25">
      <c r="A19" s="26" t="s">
        <v>244</v>
      </c>
      <c r="B19" s="26" t="s">
        <v>499</v>
      </c>
      <c r="C19" s="27" t="s">
        <v>576</v>
      </c>
      <c r="D19" s="27" t="s">
        <v>577</v>
      </c>
      <c r="E19" s="27" t="s">
        <v>441</v>
      </c>
      <c r="F19" s="28">
        <v>44651</v>
      </c>
      <c r="G19" s="27" t="s">
        <v>245</v>
      </c>
      <c r="H19" s="26">
        <v>6000</v>
      </c>
      <c r="I19" s="26">
        <v>5500</v>
      </c>
      <c r="J19" s="61">
        <f t="shared" si="1"/>
        <v>405100</v>
      </c>
      <c r="K19" s="26" t="s">
        <v>79</v>
      </c>
      <c r="L19" s="26">
        <v>80</v>
      </c>
      <c r="M19" s="26" t="s">
        <v>116</v>
      </c>
      <c r="N19" s="26">
        <v>62</v>
      </c>
      <c r="O19" s="57">
        <f t="shared" si="0"/>
        <v>71</v>
      </c>
      <c r="P19" s="26" t="s">
        <v>763</v>
      </c>
    </row>
    <row r="20" spans="1:16" s="14" customFormat="1" ht="30" hidden="1" x14ac:dyDescent="0.25">
      <c r="A20" s="26" t="s">
        <v>258</v>
      </c>
      <c r="B20" s="26" t="s">
        <v>499</v>
      </c>
      <c r="C20" s="27" t="s">
        <v>578</v>
      </c>
      <c r="D20" s="27" t="s">
        <v>259</v>
      </c>
      <c r="E20" s="27" t="s">
        <v>260</v>
      </c>
      <c r="F20" s="28">
        <v>44651</v>
      </c>
      <c r="G20" s="27" t="s">
        <v>261</v>
      </c>
      <c r="H20" s="26">
        <v>6000</v>
      </c>
      <c r="I20" s="26">
        <v>3000</v>
      </c>
      <c r="J20" s="61">
        <f t="shared" si="1"/>
        <v>402100</v>
      </c>
      <c r="K20" s="26" t="s">
        <v>79</v>
      </c>
      <c r="L20" s="26">
        <v>77</v>
      </c>
      <c r="M20" s="26" t="s">
        <v>30</v>
      </c>
      <c r="N20" s="26">
        <v>64</v>
      </c>
      <c r="O20" s="57">
        <f t="shared" si="0"/>
        <v>70.5</v>
      </c>
      <c r="P20" s="26" t="s">
        <v>763</v>
      </c>
    </row>
    <row r="21" spans="1:16" s="6" customFormat="1" ht="30" x14ac:dyDescent="0.25">
      <c r="A21" s="70" t="s">
        <v>225</v>
      </c>
      <c r="B21" s="31" t="s">
        <v>498</v>
      </c>
      <c r="C21" s="15"/>
      <c r="D21" s="16" t="s">
        <v>226</v>
      </c>
      <c r="E21" s="16" t="s">
        <v>227</v>
      </c>
      <c r="F21" s="17">
        <v>44651</v>
      </c>
      <c r="G21" s="16" t="s">
        <v>429</v>
      </c>
      <c r="H21" s="31">
        <v>5195</v>
      </c>
      <c r="I21" s="31">
        <v>5000</v>
      </c>
      <c r="J21" s="61">
        <f t="shared" si="1"/>
        <v>397100</v>
      </c>
      <c r="K21" s="31" t="s">
        <v>30</v>
      </c>
      <c r="L21" s="31">
        <v>70</v>
      </c>
      <c r="M21" s="31" t="s">
        <v>47</v>
      </c>
      <c r="N21" s="31">
        <v>70</v>
      </c>
      <c r="O21" s="57">
        <f t="shared" si="0"/>
        <v>70</v>
      </c>
      <c r="P21" s="26" t="s">
        <v>763</v>
      </c>
    </row>
    <row r="22" spans="1:16" s="6" customFormat="1" ht="30" x14ac:dyDescent="0.25">
      <c r="A22" s="37" t="s">
        <v>126</v>
      </c>
      <c r="B22" s="36" t="s">
        <v>498</v>
      </c>
      <c r="C22" s="37" t="s">
        <v>593</v>
      </c>
      <c r="D22" s="38" t="s">
        <v>594</v>
      </c>
      <c r="E22" s="38" t="s">
        <v>127</v>
      </c>
      <c r="F22" s="39">
        <v>44650</v>
      </c>
      <c r="G22" s="38" t="s">
        <v>128</v>
      </c>
      <c r="H22" s="36">
        <v>2900</v>
      </c>
      <c r="I22" s="36">
        <v>2900</v>
      </c>
      <c r="J22" s="61">
        <f t="shared" si="1"/>
        <v>394200</v>
      </c>
      <c r="K22" s="36" t="s">
        <v>116</v>
      </c>
      <c r="L22" s="36">
        <v>64</v>
      </c>
      <c r="M22" s="36" t="s">
        <v>47</v>
      </c>
      <c r="N22" s="36">
        <v>75</v>
      </c>
      <c r="O22" s="57">
        <f t="shared" si="0"/>
        <v>69.5</v>
      </c>
      <c r="P22" s="24"/>
    </row>
    <row r="23" spans="1:16" s="6" customFormat="1" ht="30" hidden="1" x14ac:dyDescent="0.25">
      <c r="A23" s="61" t="s">
        <v>134</v>
      </c>
      <c r="B23" s="61" t="s">
        <v>476</v>
      </c>
      <c r="C23" s="62" t="s">
        <v>637</v>
      </c>
      <c r="D23" s="62" t="s">
        <v>481</v>
      </c>
      <c r="E23" s="62" t="s">
        <v>135</v>
      </c>
      <c r="F23" s="90">
        <v>44651</v>
      </c>
      <c r="G23" s="62" t="s">
        <v>732</v>
      </c>
      <c r="H23" s="61">
        <v>5480</v>
      </c>
      <c r="I23" s="61">
        <v>4000</v>
      </c>
      <c r="J23" s="61">
        <f t="shared" si="1"/>
        <v>390200</v>
      </c>
      <c r="K23" s="61" t="s">
        <v>12</v>
      </c>
      <c r="L23" s="61">
        <v>76</v>
      </c>
      <c r="M23" s="61" t="s">
        <v>17</v>
      </c>
      <c r="N23" s="61">
        <v>63</v>
      </c>
      <c r="O23" s="57">
        <f t="shared" si="0"/>
        <v>69.5</v>
      </c>
      <c r="P23" s="121" t="s">
        <v>769</v>
      </c>
    </row>
    <row r="24" spans="1:16" s="6" customFormat="1" ht="30" hidden="1" x14ac:dyDescent="0.25">
      <c r="A24" s="69" t="s">
        <v>179</v>
      </c>
      <c r="B24" s="29" t="s">
        <v>499</v>
      </c>
      <c r="C24" s="69" t="s">
        <v>686</v>
      </c>
      <c r="D24" s="76" t="s">
        <v>694</v>
      </c>
      <c r="E24" s="76" t="s">
        <v>180</v>
      </c>
      <c r="F24" s="75">
        <v>44651</v>
      </c>
      <c r="G24" s="76" t="s">
        <v>181</v>
      </c>
      <c r="H24" s="29">
        <v>5950</v>
      </c>
      <c r="I24" s="29">
        <v>4500</v>
      </c>
      <c r="J24" s="61">
        <f t="shared" si="1"/>
        <v>385700</v>
      </c>
      <c r="K24" s="29" t="s">
        <v>17</v>
      </c>
      <c r="L24" s="29">
        <v>75</v>
      </c>
      <c r="M24" s="29" t="s">
        <v>47</v>
      </c>
      <c r="N24" s="29">
        <v>64</v>
      </c>
      <c r="O24" s="57">
        <f t="shared" si="0"/>
        <v>69.5</v>
      </c>
      <c r="P24" s="69" t="s">
        <v>763</v>
      </c>
    </row>
    <row r="25" spans="1:16" s="6" customFormat="1" hidden="1" x14ac:dyDescent="0.25">
      <c r="A25" s="70" t="s">
        <v>342</v>
      </c>
      <c r="B25" s="31" t="s">
        <v>499</v>
      </c>
      <c r="C25" s="15" t="s">
        <v>757</v>
      </c>
      <c r="D25" s="16" t="s">
        <v>343</v>
      </c>
      <c r="E25" s="16" t="s">
        <v>344</v>
      </c>
      <c r="F25" s="17">
        <v>44651</v>
      </c>
      <c r="G25" s="16" t="s">
        <v>345</v>
      </c>
      <c r="H25" s="31">
        <v>6000</v>
      </c>
      <c r="I25" s="31">
        <v>5000</v>
      </c>
      <c r="J25" s="61">
        <f t="shared" si="1"/>
        <v>380700</v>
      </c>
      <c r="K25" s="31" t="s">
        <v>30</v>
      </c>
      <c r="L25" s="31">
        <v>72</v>
      </c>
      <c r="M25" s="31" t="s">
        <v>493</v>
      </c>
      <c r="N25" s="31">
        <v>67</v>
      </c>
      <c r="O25" s="57">
        <f t="shared" si="0"/>
        <v>69.5</v>
      </c>
      <c r="P25" s="15" t="s">
        <v>763</v>
      </c>
    </row>
    <row r="26" spans="1:16" s="6" customFormat="1" hidden="1" x14ac:dyDescent="0.25">
      <c r="A26" s="44" t="s">
        <v>377</v>
      </c>
      <c r="B26" s="41" t="s">
        <v>499</v>
      </c>
      <c r="C26" s="45" t="s">
        <v>618</v>
      </c>
      <c r="D26" s="42" t="s">
        <v>461</v>
      </c>
      <c r="E26" s="45" t="s">
        <v>378</v>
      </c>
      <c r="F26" s="43">
        <v>44651</v>
      </c>
      <c r="G26" s="42" t="s">
        <v>379</v>
      </c>
      <c r="H26" s="41">
        <v>6000</v>
      </c>
      <c r="I26" s="41">
        <v>4500</v>
      </c>
      <c r="J26" s="61">
        <f t="shared" si="1"/>
        <v>376200</v>
      </c>
      <c r="K26" s="41" t="s">
        <v>47</v>
      </c>
      <c r="L26" s="41">
        <v>77</v>
      </c>
      <c r="M26" s="41" t="s">
        <v>493</v>
      </c>
      <c r="N26" s="41">
        <v>62</v>
      </c>
      <c r="O26" s="57">
        <f t="shared" si="0"/>
        <v>69.5</v>
      </c>
      <c r="P26" s="40" t="s">
        <v>770</v>
      </c>
    </row>
    <row r="27" spans="1:16" s="6" customFormat="1" ht="30" x14ac:dyDescent="0.25">
      <c r="A27" s="70" t="s">
        <v>176</v>
      </c>
      <c r="B27" s="31" t="s">
        <v>498</v>
      </c>
      <c r="C27" s="15"/>
      <c r="D27" s="16" t="s">
        <v>177</v>
      </c>
      <c r="E27" s="16" t="s">
        <v>178</v>
      </c>
      <c r="F27" s="17">
        <v>44648</v>
      </c>
      <c r="G27" s="16" t="s">
        <v>430</v>
      </c>
      <c r="H27" s="31">
        <v>6000</v>
      </c>
      <c r="I27" s="31">
        <v>5000</v>
      </c>
      <c r="J27" s="61">
        <f t="shared" si="1"/>
        <v>371200</v>
      </c>
      <c r="K27" s="31" t="s">
        <v>30</v>
      </c>
      <c r="L27" s="31">
        <v>72</v>
      </c>
      <c r="M27" s="31" t="s">
        <v>116</v>
      </c>
      <c r="N27" s="31">
        <v>66</v>
      </c>
      <c r="O27" s="57">
        <f t="shared" si="0"/>
        <v>69</v>
      </c>
      <c r="P27" s="15" t="s">
        <v>771</v>
      </c>
    </row>
    <row r="28" spans="1:16" s="6" customFormat="1" ht="45" x14ac:dyDescent="0.25">
      <c r="A28" s="72" t="s">
        <v>255</v>
      </c>
      <c r="B28" s="33" t="s">
        <v>498</v>
      </c>
      <c r="C28" s="18"/>
      <c r="D28" s="19" t="s">
        <v>256</v>
      </c>
      <c r="E28" s="19" t="s">
        <v>257</v>
      </c>
      <c r="F28" s="20">
        <v>44650</v>
      </c>
      <c r="G28" s="19" t="s">
        <v>567</v>
      </c>
      <c r="H28" s="33">
        <v>4750</v>
      </c>
      <c r="I28" s="33">
        <v>2700</v>
      </c>
      <c r="J28" s="61">
        <f t="shared" si="1"/>
        <v>368500</v>
      </c>
      <c r="K28" s="33" t="s">
        <v>30</v>
      </c>
      <c r="L28" s="31">
        <v>77</v>
      </c>
      <c r="M28" s="31" t="s">
        <v>116</v>
      </c>
      <c r="N28" s="31">
        <v>61</v>
      </c>
      <c r="O28" s="57">
        <f t="shared" si="0"/>
        <v>69</v>
      </c>
      <c r="P28" s="15" t="s">
        <v>772</v>
      </c>
    </row>
    <row r="29" spans="1:16" s="6" customFormat="1" ht="30" x14ac:dyDescent="0.25">
      <c r="A29" s="70" t="s">
        <v>380</v>
      </c>
      <c r="B29" s="31" t="s">
        <v>498</v>
      </c>
      <c r="C29" s="15" t="s">
        <v>753</v>
      </c>
      <c r="D29" s="16" t="s">
        <v>426</v>
      </c>
      <c r="E29" s="16" t="s">
        <v>427</v>
      </c>
      <c r="F29" s="17">
        <v>44651</v>
      </c>
      <c r="G29" s="16" t="s">
        <v>428</v>
      </c>
      <c r="H29" s="31">
        <v>6000</v>
      </c>
      <c r="I29" s="31">
        <v>4000</v>
      </c>
      <c r="J29" s="61">
        <f t="shared" si="1"/>
        <v>364500</v>
      </c>
      <c r="K29" s="31" t="s">
        <v>30</v>
      </c>
      <c r="L29" s="31">
        <v>66</v>
      </c>
      <c r="M29" s="31" t="s">
        <v>79</v>
      </c>
      <c r="N29" s="31">
        <v>72</v>
      </c>
      <c r="O29" s="57">
        <f t="shared" si="0"/>
        <v>69</v>
      </c>
      <c r="P29" s="15" t="s">
        <v>763</v>
      </c>
    </row>
    <row r="30" spans="1:16" s="6" customFormat="1" ht="45" x14ac:dyDescent="0.25">
      <c r="A30" s="69" t="s">
        <v>420</v>
      </c>
      <c r="B30" s="29" t="s">
        <v>498</v>
      </c>
      <c r="C30" s="8" t="s">
        <v>583</v>
      </c>
      <c r="D30" s="8" t="s">
        <v>421</v>
      </c>
      <c r="E30" s="8" t="s">
        <v>442</v>
      </c>
      <c r="F30" s="9">
        <v>44651</v>
      </c>
      <c r="G30" s="8" t="s">
        <v>443</v>
      </c>
      <c r="H30" s="29">
        <v>6000</v>
      </c>
      <c r="I30" s="29">
        <v>3500</v>
      </c>
      <c r="J30" s="61">
        <f t="shared" si="1"/>
        <v>361000</v>
      </c>
      <c r="K30" s="29" t="s">
        <v>17</v>
      </c>
      <c r="L30" s="29">
        <v>73</v>
      </c>
      <c r="M30" s="29" t="s">
        <v>493</v>
      </c>
      <c r="N30" s="29">
        <v>65</v>
      </c>
      <c r="O30" s="57">
        <f t="shared" si="0"/>
        <v>69</v>
      </c>
      <c r="P30" s="7" t="s">
        <v>763</v>
      </c>
    </row>
    <row r="31" spans="1:16" s="6" customFormat="1" ht="45" hidden="1" x14ac:dyDescent="0.25">
      <c r="A31" s="65" t="s">
        <v>33</v>
      </c>
      <c r="B31" s="30" t="s">
        <v>499</v>
      </c>
      <c r="C31" s="68" t="s">
        <v>663</v>
      </c>
      <c r="D31" s="66" t="s">
        <v>553</v>
      </c>
      <c r="E31" s="66" t="s">
        <v>34</v>
      </c>
      <c r="F31" s="67">
        <v>44651</v>
      </c>
      <c r="G31" s="66" t="s">
        <v>35</v>
      </c>
      <c r="H31" s="30">
        <v>5975</v>
      </c>
      <c r="I31" s="30">
        <v>0</v>
      </c>
      <c r="J31" s="61">
        <f t="shared" si="1"/>
        <v>361000</v>
      </c>
      <c r="K31" s="30" t="s">
        <v>493</v>
      </c>
      <c r="L31" s="30">
        <v>60</v>
      </c>
      <c r="M31" s="30" t="s">
        <v>79</v>
      </c>
      <c r="N31" s="30">
        <v>74</v>
      </c>
      <c r="O31" s="57">
        <f t="shared" si="0"/>
        <v>67</v>
      </c>
      <c r="P31" s="21"/>
    </row>
    <row r="32" spans="1:16" s="6" customFormat="1" ht="30" x14ac:dyDescent="0.25">
      <c r="A32" s="70" t="s">
        <v>29</v>
      </c>
      <c r="B32" s="31" t="s">
        <v>498</v>
      </c>
      <c r="C32" s="15"/>
      <c r="D32" s="16" t="s">
        <v>31</v>
      </c>
      <c r="E32" s="16" t="s">
        <v>32</v>
      </c>
      <c r="F32" s="17">
        <v>44651</v>
      </c>
      <c r="G32" s="16" t="s">
        <v>555</v>
      </c>
      <c r="H32" s="31">
        <v>6000</v>
      </c>
      <c r="I32" s="31">
        <v>4000</v>
      </c>
      <c r="J32" s="61">
        <f t="shared" si="1"/>
        <v>357000</v>
      </c>
      <c r="K32" s="31" t="s">
        <v>30</v>
      </c>
      <c r="L32" s="31">
        <v>62</v>
      </c>
      <c r="M32" s="31" t="s">
        <v>17</v>
      </c>
      <c r="N32" s="31">
        <v>71</v>
      </c>
      <c r="O32" s="57">
        <f t="shared" si="0"/>
        <v>66.5</v>
      </c>
      <c r="P32" s="15" t="s">
        <v>763</v>
      </c>
    </row>
    <row r="33" spans="1:17" s="6" customFormat="1" ht="30" x14ac:dyDescent="0.25">
      <c r="A33" s="57" t="s">
        <v>122</v>
      </c>
      <c r="B33" s="57" t="s">
        <v>498</v>
      </c>
      <c r="C33" s="58" t="s">
        <v>683</v>
      </c>
      <c r="D33" s="58" t="s">
        <v>520</v>
      </c>
      <c r="E33" s="58" t="s">
        <v>521</v>
      </c>
      <c r="F33" s="59">
        <v>44649</v>
      </c>
      <c r="G33" s="58" t="s">
        <v>750</v>
      </c>
      <c r="H33" s="57">
        <v>6000</v>
      </c>
      <c r="I33" s="57">
        <v>5000</v>
      </c>
      <c r="J33" s="61">
        <f t="shared" si="1"/>
        <v>352000</v>
      </c>
      <c r="K33" s="57" t="s">
        <v>12</v>
      </c>
      <c r="L33" s="57">
        <v>56</v>
      </c>
      <c r="M33" s="57" t="s">
        <v>79</v>
      </c>
      <c r="N33" s="57">
        <v>77</v>
      </c>
      <c r="O33" s="57">
        <f t="shared" si="0"/>
        <v>66.5</v>
      </c>
      <c r="P33" s="60" t="s">
        <v>763</v>
      </c>
    </row>
    <row r="34" spans="1:17" s="6" customFormat="1" ht="30" hidden="1" x14ac:dyDescent="0.25">
      <c r="A34" s="72" t="s">
        <v>221</v>
      </c>
      <c r="B34" s="33" t="s">
        <v>499</v>
      </c>
      <c r="C34" s="18"/>
      <c r="D34" s="19" t="s">
        <v>435</v>
      </c>
      <c r="E34" s="19" t="s">
        <v>222</v>
      </c>
      <c r="F34" s="20">
        <v>44651</v>
      </c>
      <c r="G34" s="19" t="s">
        <v>566</v>
      </c>
      <c r="H34" s="33">
        <v>6000</v>
      </c>
      <c r="I34" s="33">
        <v>4000</v>
      </c>
      <c r="J34" s="61">
        <f t="shared" si="1"/>
        <v>348000</v>
      </c>
      <c r="K34" s="33" t="s">
        <v>30</v>
      </c>
      <c r="L34" s="33">
        <v>74</v>
      </c>
      <c r="M34" s="33" t="s">
        <v>17</v>
      </c>
      <c r="N34" s="33">
        <v>59</v>
      </c>
      <c r="O34" s="57">
        <f t="shared" ref="O34:O65" si="2">SUM(L34+N34)/2</f>
        <v>66.5</v>
      </c>
      <c r="P34" s="18" t="s">
        <v>773</v>
      </c>
    </row>
    <row r="35" spans="1:17" s="13" customFormat="1" ht="30" x14ac:dyDescent="0.25">
      <c r="A35" s="44" t="s">
        <v>330</v>
      </c>
      <c r="B35" s="41" t="s">
        <v>498</v>
      </c>
      <c r="C35" s="45" t="s">
        <v>612</v>
      </c>
      <c r="D35" s="42" t="s">
        <v>331</v>
      </c>
      <c r="E35" s="45" t="s">
        <v>332</v>
      </c>
      <c r="F35" s="43">
        <v>44651</v>
      </c>
      <c r="G35" s="42" t="s">
        <v>462</v>
      </c>
      <c r="H35" s="41">
        <v>6000</v>
      </c>
      <c r="I35" s="41">
        <v>4000</v>
      </c>
      <c r="J35" s="61">
        <f t="shared" si="1"/>
        <v>344000</v>
      </c>
      <c r="K35" s="41" t="s">
        <v>47</v>
      </c>
      <c r="L35" s="41">
        <v>72</v>
      </c>
      <c r="M35" s="41" t="s">
        <v>30</v>
      </c>
      <c r="N35" s="41">
        <v>61</v>
      </c>
      <c r="O35" s="57">
        <f t="shared" si="2"/>
        <v>66.5</v>
      </c>
      <c r="P35" s="40" t="s">
        <v>763</v>
      </c>
      <c r="Q35" s="13" t="s">
        <v>431</v>
      </c>
    </row>
    <row r="36" spans="1:17" s="14" customFormat="1" ht="30" hidden="1" x14ac:dyDescent="0.25">
      <c r="A36" s="26" t="s">
        <v>381</v>
      </c>
      <c r="B36" s="26" t="s">
        <v>499</v>
      </c>
      <c r="C36" s="27" t="s">
        <v>579</v>
      </c>
      <c r="D36" s="27" t="s">
        <v>382</v>
      </c>
      <c r="E36" s="27" t="s">
        <v>383</v>
      </c>
      <c r="F36" s="28">
        <v>44651</v>
      </c>
      <c r="G36" s="27" t="s">
        <v>384</v>
      </c>
      <c r="H36" s="26">
        <v>6000</v>
      </c>
      <c r="I36" s="26">
        <v>4500</v>
      </c>
      <c r="J36" s="61">
        <f t="shared" si="1"/>
        <v>339500</v>
      </c>
      <c r="K36" s="26" t="s">
        <v>79</v>
      </c>
      <c r="L36" s="26">
        <v>79</v>
      </c>
      <c r="M36" s="26" t="s">
        <v>493</v>
      </c>
      <c r="N36" s="26">
        <v>54</v>
      </c>
      <c r="O36" s="57">
        <f t="shared" si="2"/>
        <v>66.5</v>
      </c>
      <c r="P36" s="26" t="s">
        <v>763</v>
      </c>
    </row>
    <row r="37" spans="1:17" s="25" customFormat="1" ht="45" hidden="1" x14ac:dyDescent="0.25">
      <c r="A37" s="69" t="s">
        <v>119</v>
      </c>
      <c r="B37" s="29" t="s">
        <v>499</v>
      </c>
      <c r="C37" s="69" t="s">
        <v>686</v>
      </c>
      <c r="D37" s="76" t="s">
        <v>691</v>
      </c>
      <c r="E37" s="74" t="s">
        <v>120</v>
      </c>
      <c r="F37" s="75">
        <v>44651</v>
      </c>
      <c r="G37" s="76" t="s">
        <v>121</v>
      </c>
      <c r="H37" s="29">
        <v>6000</v>
      </c>
      <c r="I37" s="29">
        <v>0</v>
      </c>
      <c r="J37" s="61">
        <f t="shared" si="1"/>
        <v>339500</v>
      </c>
      <c r="K37" s="29" t="s">
        <v>17</v>
      </c>
      <c r="L37" s="29">
        <v>68</v>
      </c>
      <c r="M37" s="29" t="s">
        <v>116</v>
      </c>
      <c r="N37" s="29">
        <v>64</v>
      </c>
      <c r="O37" s="57">
        <f t="shared" si="2"/>
        <v>66</v>
      </c>
      <c r="P37" s="69"/>
    </row>
    <row r="38" spans="1:17" s="6" customFormat="1" ht="30" hidden="1" x14ac:dyDescent="0.25">
      <c r="A38" s="26" t="s">
        <v>406</v>
      </c>
      <c r="B38" s="26" t="s">
        <v>499</v>
      </c>
      <c r="C38" s="27" t="s">
        <v>581</v>
      </c>
      <c r="D38" s="27" t="s">
        <v>407</v>
      </c>
      <c r="E38" s="27" t="s">
        <v>408</v>
      </c>
      <c r="F38" s="28">
        <v>44651</v>
      </c>
      <c r="G38" s="27" t="s">
        <v>582</v>
      </c>
      <c r="H38" s="26">
        <v>6000</v>
      </c>
      <c r="I38" s="26">
        <v>6000</v>
      </c>
      <c r="J38" s="61">
        <f t="shared" si="1"/>
        <v>333500</v>
      </c>
      <c r="K38" s="26" t="s">
        <v>79</v>
      </c>
      <c r="L38" s="26">
        <v>79</v>
      </c>
      <c r="M38" s="26" t="s">
        <v>493</v>
      </c>
      <c r="N38" s="26">
        <v>53</v>
      </c>
      <c r="O38" s="57">
        <f t="shared" si="2"/>
        <v>66</v>
      </c>
      <c r="P38" s="26"/>
    </row>
    <row r="39" spans="1:17" s="13" customFormat="1" ht="45" hidden="1" x14ac:dyDescent="0.25">
      <c r="A39" s="69" t="s">
        <v>424</v>
      </c>
      <c r="B39" s="29" t="s">
        <v>499</v>
      </c>
      <c r="C39" s="8" t="s">
        <v>590</v>
      </c>
      <c r="D39" s="8" t="s">
        <v>453</v>
      </c>
      <c r="E39" s="8" t="s">
        <v>451</v>
      </c>
      <c r="F39" s="9">
        <v>44635</v>
      </c>
      <c r="G39" s="8" t="s">
        <v>452</v>
      </c>
      <c r="H39" s="29">
        <v>5987</v>
      </c>
      <c r="I39" s="29">
        <v>5000</v>
      </c>
      <c r="J39" s="61">
        <f t="shared" si="1"/>
        <v>328500</v>
      </c>
      <c r="K39" s="29" t="s">
        <v>17</v>
      </c>
      <c r="L39" s="29">
        <v>70</v>
      </c>
      <c r="M39" s="29" t="s">
        <v>79</v>
      </c>
      <c r="N39" s="29">
        <v>62</v>
      </c>
      <c r="O39" s="57">
        <f t="shared" si="2"/>
        <v>66</v>
      </c>
      <c r="P39" s="7" t="s">
        <v>763</v>
      </c>
    </row>
    <row r="40" spans="1:17" s="79" customFormat="1" ht="30" x14ac:dyDescent="0.25">
      <c r="A40" s="44" t="s">
        <v>89</v>
      </c>
      <c r="B40" s="41" t="s">
        <v>498</v>
      </c>
      <c r="C40" s="45" t="s">
        <v>608</v>
      </c>
      <c r="D40" s="42" t="s">
        <v>456</v>
      </c>
      <c r="E40" s="45" t="s">
        <v>90</v>
      </c>
      <c r="F40" s="43">
        <v>44651</v>
      </c>
      <c r="G40" s="42" t="s">
        <v>740</v>
      </c>
      <c r="H40" s="41">
        <v>6000</v>
      </c>
      <c r="I40" s="41">
        <v>5000</v>
      </c>
      <c r="J40" s="61">
        <f t="shared" si="1"/>
        <v>323500</v>
      </c>
      <c r="K40" s="41" t="s">
        <v>47</v>
      </c>
      <c r="L40" s="41">
        <v>57</v>
      </c>
      <c r="M40" s="41" t="s">
        <v>79</v>
      </c>
      <c r="N40" s="41">
        <v>74</v>
      </c>
      <c r="O40" s="57">
        <f t="shared" si="2"/>
        <v>65.5</v>
      </c>
      <c r="P40" s="40" t="s">
        <v>763</v>
      </c>
    </row>
    <row r="41" spans="1:17" s="6" customFormat="1" ht="60" x14ac:dyDescent="0.25">
      <c r="A41" s="26" t="s">
        <v>93</v>
      </c>
      <c r="B41" s="26" t="s">
        <v>498</v>
      </c>
      <c r="C41" s="27" t="s">
        <v>568</v>
      </c>
      <c r="D41" s="27" t="s">
        <v>94</v>
      </c>
      <c r="E41" s="27" t="s">
        <v>95</v>
      </c>
      <c r="F41" s="28">
        <v>44650</v>
      </c>
      <c r="G41" s="27" t="s">
        <v>96</v>
      </c>
      <c r="H41" s="26">
        <v>6000</v>
      </c>
      <c r="I41" s="26">
        <v>4000</v>
      </c>
      <c r="J41" s="61">
        <f t="shared" si="1"/>
        <v>319500</v>
      </c>
      <c r="K41" s="26" t="s">
        <v>79</v>
      </c>
      <c r="L41" s="26">
        <v>64</v>
      </c>
      <c r="M41" s="26" t="s">
        <v>116</v>
      </c>
      <c r="N41" s="26">
        <v>67</v>
      </c>
      <c r="O41" s="57">
        <f t="shared" si="2"/>
        <v>65.5</v>
      </c>
      <c r="P41" s="26" t="s">
        <v>763</v>
      </c>
    </row>
    <row r="42" spans="1:17" s="6" customFormat="1" hidden="1" x14ac:dyDescent="0.25">
      <c r="A42" s="61" t="s">
        <v>230</v>
      </c>
      <c r="B42" s="61" t="s">
        <v>476</v>
      </c>
      <c r="C42" s="62" t="s">
        <v>637</v>
      </c>
      <c r="D42" s="62" t="s">
        <v>487</v>
      </c>
      <c r="E42" s="62" t="s">
        <v>231</v>
      </c>
      <c r="F42" s="63">
        <v>44648</v>
      </c>
      <c r="G42" s="62" t="s">
        <v>232</v>
      </c>
      <c r="H42" s="61">
        <v>5960</v>
      </c>
      <c r="I42" s="61">
        <v>4000</v>
      </c>
      <c r="J42" s="61">
        <f t="shared" si="1"/>
        <v>315500</v>
      </c>
      <c r="K42" s="61" t="s">
        <v>12</v>
      </c>
      <c r="L42" s="61">
        <v>69</v>
      </c>
      <c r="M42" s="61" t="s">
        <v>47</v>
      </c>
      <c r="N42" s="61">
        <v>62</v>
      </c>
      <c r="O42" s="57">
        <f t="shared" si="2"/>
        <v>65.5</v>
      </c>
      <c r="P42" s="60" t="s">
        <v>774</v>
      </c>
    </row>
    <row r="43" spans="1:17" s="6" customFormat="1" ht="45" hidden="1" x14ac:dyDescent="0.25">
      <c r="A43" s="26" t="s">
        <v>198</v>
      </c>
      <c r="B43" s="26" t="s">
        <v>499</v>
      </c>
      <c r="C43" s="27" t="s">
        <v>575</v>
      </c>
      <c r="D43" s="27" t="s">
        <v>199</v>
      </c>
      <c r="E43" s="27" t="s">
        <v>200</v>
      </c>
      <c r="F43" s="28">
        <v>44650</v>
      </c>
      <c r="G43" s="27" t="s">
        <v>440</v>
      </c>
      <c r="H43" s="26">
        <v>4800</v>
      </c>
      <c r="I43" s="26">
        <v>3700</v>
      </c>
      <c r="J43" s="61">
        <f t="shared" si="1"/>
        <v>311800</v>
      </c>
      <c r="K43" s="26" t="s">
        <v>79</v>
      </c>
      <c r="L43" s="26">
        <v>65</v>
      </c>
      <c r="M43" s="26" t="s">
        <v>116</v>
      </c>
      <c r="N43" s="26">
        <v>65</v>
      </c>
      <c r="O43" s="57">
        <f t="shared" si="2"/>
        <v>65</v>
      </c>
      <c r="P43" s="26" t="s">
        <v>763</v>
      </c>
    </row>
    <row r="44" spans="1:17" s="13" customFormat="1" ht="30" x14ac:dyDescent="0.25">
      <c r="A44" s="44" t="s">
        <v>279</v>
      </c>
      <c r="B44" s="41" t="s">
        <v>498</v>
      </c>
      <c r="C44" s="45" t="s">
        <v>610</v>
      </c>
      <c r="D44" s="42" t="s">
        <v>280</v>
      </c>
      <c r="E44" s="45" t="s">
        <v>281</v>
      </c>
      <c r="F44" s="43">
        <v>44650</v>
      </c>
      <c r="G44" s="42" t="s">
        <v>457</v>
      </c>
      <c r="H44" s="41">
        <v>4700</v>
      </c>
      <c r="I44" s="41">
        <v>3500</v>
      </c>
      <c r="J44" s="61">
        <f t="shared" si="1"/>
        <v>308300</v>
      </c>
      <c r="K44" s="41" t="s">
        <v>47</v>
      </c>
      <c r="L44" s="41">
        <v>66</v>
      </c>
      <c r="M44" s="41" t="s">
        <v>116</v>
      </c>
      <c r="N44" s="41">
        <v>63</v>
      </c>
      <c r="O44" s="57">
        <f t="shared" si="2"/>
        <v>64.5</v>
      </c>
      <c r="P44" s="40" t="s">
        <v>773</v>
      </c>
    </row>
    <row r="45" spans="1:17" s="6" customFormat="1" ht="30" x14ac:dyDescent="0.25">
      <c r="A45" s="57" t="s">
        <v>142</v>
      </c>
      <c r="B45" s="57" t="s">
        <v>498</v>
      </c>
      <c r="C45" s="58" t="s">
        <v>681</v>
      </c>
      <c r="D45" s="58" t="s">
        <v>143</v>
      </c>
      <c r="E45" s="58" t="s">
        <v>144</v>
      </c>
      <c r="F45" s="59">
        <v>44651</v>
      </c>
      <c r="G45" s="58" t="s">
        <v>514</v>
      </c>
      <c r="H45" s="57">
        <v>6000</v>
      </c>
      <c r="I45" s="57">
        <v>6000</v>
      </c>
      <c r="J45" s="61">
        <f t="shared" si="1"/>
        <v>302300</v>
      </c>
      <c r="K45" s="57" t="s">
        <v>12</v>
      </c>
      <c r="L45" s="57">
        <v>70</v>
      </c>
      <c r="M45" s="57" t="s">
        <v>17</v>
      </c>
      <c r="N45" s="57">
        <v>58</v>
      </c>
      <c r="O45" s="57">
        <f t="shared" si="2"/>
        <v>64</v>
      </c>
      <c r="P45" s="60"/>
    </row>
    <row r="46" spans="1:17" s="91" customFormat="1" ht="30" hidden="1" x14ac:dyDescent="0.25">
      <c r="A46" s="69" t="s">
        <v>734</v>
      </c>
      <c r="B46" s="29" t="s">
        <v>499</v>
      </c>
      <c r="C46" s="76" t="s">
        <v>591</v>
      </c>
      <c r="D46" s="8" t="s">
        <v>454</v>
      </c>
      <c r="E46" s="8" t="s">
        <v>105</v>
      </c>
      <c r="F46" s="9">
        <v>44651</v>
      </c>
      <c r="G46" s="8" t="s">
        <v>106</v>
      </c>
      <c r="H46" s="29">
        <v>5360</v>
      </c>
      <c r="I46" s="29">
        <v>5000</v>
      </c>
      <c r="J46" s="61">
        <f t="shared" si="1"/>
        <v>297300</v>
      </c>
      <c r="K46" s="29" t="s">
        <v>17</v>
      </c>
      <c r="L46" s="29">
        <v>76</v>
      </c>
      <c r="M46" s="29" t="s">
        <v>79</v>
      </c>
      <c r="N46" s="29">
        <v>49</v>
      </c>
      <c r="O46" s="57">
        <f t="shared" si="2"/>
        <v>62.5</v>
      </c>
      <c r="P46" s="7" t="s">
        <v>763</v>
      </c>
    </row>
    <row r="47" spans="1:17" s="91" customFormat="1" ht="60" hidden="1" x14ac:dyDescent="0.25">
      <c r="A47" s="61" t="s">
        <v>185</v>
      </c>
      <c r="B47" s="61" t="s">
        <v>476</v>
      </c>
      <c r="C47" s="62" t="s">
        <v>638</v>
      </c>
      <c r="D47" s="62" t="s">
        <v>482</v>
      </c>
      <c r="E47" s="62" t="s">
        <v>186</v>
      </c>
      <c r="F47" s="63">
        <v>44650</v>
      </c>
      <c r="G47" s="62" t="s">
        <v>187</v>
      </c>
      <c r="H47" s="61">
        <v>5850</v>
      </c>
      <c r="I47" s="61">
        <v>3200</v>
      </c>
      <c r="J47" s="61">
        <f t="shared" si="1"/>
        <v>294100</v>
      </c>
      <c r="K47" s="61" t="s">
        <v>12</v>
      </c>
      <c r="L47" s="61">
        <v>74</v>
      </c>
      <c r="M47" s="61" t="s">
        <v>17</v>
      </c>
      <c r="N47" s="61">
        <v>51</v>
      </c>
      <c r="O47" s="57">
        <f t="shared" si="2"/>
        <v>62.5</v>
      </c>
      <c r="P47" s="120" t="s">
        <v>763</v>
      </c>
    </row>
    <row r="48" spans="1:17" s="6" customFormat="1" ht="30" x14ac:dyDescent="0.25">
      <c r="A48" s="65" t="s">
        <v>190</v>
      </c>
      <c r="B48" s="30" t="s">
        <v>498</v>
      </c>
      <c r="C48" s="68" t="s">
        <v>646</v>
      </c>
      <c r="D48" s="66" t="s">
        <v>532</v>
      </c>
      <c r="E48" s="66" t="s">
        <v>191</v>
      </c>
      <c r="F48" s="67">
        <v>44650</v>
      </c>
      <c r="G48" s="66" t="s">
        <v>533</v>
      </c>
      <c r="H48" s="30">
        <v>4800</v>
      </c>
      <c r="I48" s="30">
        <v>3500</v>
      </c>
      <c r="J48" s="61">
        <f t="shared" si="1"/>
        <v>290600</v>
      </c>
      <c r="K48" s="30" t="s">
        <v>493</v>
      </c>
      <c r="L48" s="30">
        <v>59</v>
      </c>
      <c r="M48" s="30" t="s">
        <v>116</v>
      </c>
      <c r="N48" s="30">
        <v>66</v>
      </c>
      <c r="O48" s="57">
        <f t="shared" si="2"/>
        <v>62.5</v>
      </c>
      <c r="P48" s="21" t="s">
        <v>775</v>
      </c>
    </row>
    <row r="49" spans="1:16" s="6" customFormat="1" hidden="1" x14ac:dyDescent="0.25">
      <c r="A49" s="61" t="s">
        <v>219</v>
      </c>
      <c r="B49" s="61" t="s">
        <v>476</v>
      </c>
      <c r="C49" s="62" t="s">
        <v>639</v>
      </c>
      <c r="D49" s="62" t="s">
        <v>483</v>
      </c>
      <c r="E49" s="62" t="s">
        <v>484</v>
      </c>
      <c r="F49" s="63">
        <v>44649</v>
      </c>
      <c r="G49" s="62" t="s">
        <v>220</v>
      </c>
      <c r="H49" s="61">
        <v>5000</v>
      </c>
      <c r="I49" s="61">
        <v>3200</v>
      </c>
      <c r="J49" s="61">
        <f t="shared" si="1"/>
        <v>287400</v>
      </c>
      <c r="K49" s="61" t="s">
        <v>12</v>
      </c>
      <c r="L49" s="61">
        <v>56</v>
      </c>
      <c r="M49" s="61" t="s">
        <v>30</v>
      </c>
      <c r="N49" s="61">
        <v>69</v>
      </c>
      <c r="O49" s="57">
        <f t="shared" si="2"/>
        <v>62.5</v>
      </c>
      <c r="P49" s="60" t="s">
        <v>763</v>
      </c>
    </row>
    <row r="50" spans="1:16" s="6" customFormat="1" ht="90" hidden="1" x14ac:dyDescent="0.25">
      <c r="A50" s="65" t="s">
        <v>216</v>
      </c>
      <c r="B50" s="30" t="s">
        <v>499</v>
      </c>
      <c r="C50" s="68" t="s">
        <v>656</v>
      </c>
      <c r="D50" s="66" t="s">
        <v>530</v>
      </c>
      <c r="E50" s="66" t="s">
        <v>217</v>
      </c>
      <c r="F50" s="67">
        <v>44650</v>
      </c>
      <c r="G50" s="66" t="s">
        <v>218</v>
      </c>
      <c r="H50" s="30">
        <v>3100</v>
      </c>
      <c r="I50" s="30">
        <v>3100</v>
      </c>
      <c r="J50" s="61">
        <f t="shared" si="1"/>
        <v>284300</v>
      </c>
      <c r="K50" s="30" t="s">
        <v>493</v>
      </c>
      <c r="L50" s="30">
        <v>60</v>
      </c>
      <c r="M50" s="30" t="s">
        <v>47</v>
      </c>
      <c r="N50" s="30">
        <v>64</v>
      </c>
      <c r="O50" s="57">
        <f t="shared" si="2"/>
        <v>62</v>
      </c>
      <c r="P50" s="21"/>
    </row>
    <row r="51" spans="1:16" s="13" customFormat="1" ht="30" hidden="1" x14ac:dyDescent="0.25">
      <c r="A51" s="70" t="s">
        <v>348</v>
      </c>
      <c r="B51" s="31" t="s">
        <v>499</v>
      </c>
      <c r="C51" s="16" t="s">
        <v>756</v>
      </c>
      <c r="D51" s="16" t="s">
        <v>436</v>
      </c>
      <c r="E51" s="16" t="s">
        <v>349</v>
      </c>
      <c r="F51" s="17">
        <v>44651</v>
      </c>
      <c r="G51" s="16" t="s">
        <v>752</v>
      </c>
      <c r="H51" s="31">
        <v>3120</v>
      </c>
      <c r="I51" s="31">
        <v>3100</v>
      </c>
      <c r="J51" s="61">
        <f t="shared" si="1"/>
        <v>281200</v>
      </c>
      <c r="K51" s="31" t="s">
        <v>30</v>
      </c>
      <c r="L51" s="31">
        <v>62</v>
      </c>
      <c r="M51" s="31" t="s">
        <v>47</v>
      </c>
      <c r="N51" s="119">
        <v>62</v>
      </c>
      <c r="O51" s="57">
        <f t="shared" si="2"/>
        <v>62</v>
      </c>
      <c r="P51" s="15" t="s">
        <v>763</v>
      </c>
    </row>
    <row r="52" spans="1:16" s="6" customFormat="1" ht="30" hidden="1" x14ac:dyDescent="0.25">
      <c r="A52" s="37" t="s">
        <v>350</v>
      </c>
      <c r="B52" s="36" t="s">
        <v>499</v>
      </c>
      <c r="C52" s="37" t="s">
        <v>599</v>
      </c>
      <c r="D52" s="38" t="s">
        <v>602</v>
      </c>
      <c r="E52" s="38" t="s">
        <v>351</v>
      </c>
      <c r="F52" s="39">
        <v>44651</v>
      </c>
      <c r="G52" s="38" t="s">
        <v>352</v>
      </c>
      <c r="H52" s="36">
        <v>6000</v>
      </c>
      <c r="I52" s="36">
        <v>6000</v>
      </c>
      <c r="J52" s="61">
        <f t="shared" si="1"/>
        <v>275200</v>
      </c>
      <c r="K52" s="36" t="s">
        <v>116</v>
      </c>
      <c r="L52" s="36">
        <v>64</v>
      </c>
      <c r="M52" s="36" t="s">
        <v>79</v>
      </c>
      <c r="N52" s="36">
        <v>60</v>
      </c>
      <c r="O52" s="57">
        <f t="shared" si="2"/>
        <v>62</v>
      </c>
      <c r="P52" s="24"/>
    </row>
    <row r="53" spans="1:16" s="25" customFormat="1" ht="30" hidden="1" x14ac:dyDescent="0.25">
      <c r="A53" s="65" t="s">
        <v>369</v>
      </c>
      <c r="B53" s="30" t="s">
        <v>499</v>
      </c>
      <c r="C53" s="68" t="s">
        <v>673</v>
      </c>
      <c r="D53" s="66" t="s">
        <v>370</v>
      </c>
      <c r="E53" s="66" t="s">
        <v>371</v>
      </c>
      <c r="F53" s="67">
        <v>44651</v>
      </c>
      <c r="G53" s="66" t="s">
        <v>372</v>
      </c>
      <c r="H53" s="30">
        <v>6000</v>
      </c>
      <c r="I53" s="30">
        <v>0</v>
      </c>
      <c r="J53" s="61">
        <f t="shared" si="1"/>
        <v>275200</v>
      </c>
      <c r="K53" s="30" t="s">
        <v>493</v>
      </c>
      <c r="L53" s="30">
        <v>59</v>
      </c>
      <c r="M53" s="30" t="s">
        <v>30</v>
      </c>
      <c r="N53" s="30">
        <v>65</v>
      </c>
      <c r="O53" s="57">
        <f t="shared" si="2"/>
        <v>62</v>
      </c>
      <c r="P53" s="21"/>
    </row>
    <row r="54" spans="1:16" s="6" customFormat="1" ht="45" x14ac:dyDescent="0.25">
      <c r="A54" s="57" t="s">
        <v>24</v>
      </c>
      <c r="B54" s="57" t="s">
        <v>498</v>
      </c>
      <c r="C54" s="58" t="s">
        <v>677</v>
      </c>
      <c r="D54" s="58" t="s">
        <v>508</v>
      </c>
      <c r="E54" s="58" t="s">
        <v>25</v>
      </c>
      <c r="F54" s="59">
        <v>44644</v>
      </c>
      <c r="G54" s="58" t="s">
        <v>730</v>
      </c>
      <c r="H54" s="57">
        <v>5990.22</v>
      </c>
      <c r="I54" s="57">
        <v>5500</v>
      </c>
      <c r="J54" s="61">
        <f t="shared" si="1"/>
        <v>269700</v>
      </c>
      <c r="K54" s="57" t="s">
        <v>12</v>
      </c>
      <c r="L54" s="57">
        <v>60</v>
      </c>
      <c r="M54" s="57" t="s">
        <v>17</v>
      </c>
      <c r="N54" s="57">
        <v>63</v>
      </c>
      <c r="O54" s="57">
        <f t="shared" si="2"/>
        <v>61.5</v>
      </c>
      <c r="P54" s="60" t="s">
        <v>776</v>
      </c>
    </row>
    <row r="55" spans="1:16" s="6" customFormat="1" ht="60" x14ac:dyDescent="0.25">
      <c r="A55" s="65" t="s">
        <v>139</v>
      </c>
      <c r="B55" s="30" t="s">
        <v>498</v>
      </c>
      <c r="C55" s="68" t="s">
        <v>652</v>
      </c>
      <c r="D55" s="66" t="s">
        <v>531</v>
      </c>
      <c r="E55" s="66" t="s">
        <v>140</v>
      </c>
      <c r="F55" s="67">
        <v>44651</v>
      </c>
      <c r="G55" s="66" t="s">
        <v>141</v>
      </c>
      <c r="H55" s="30">
        <v>4692</v>
      </c>
      <c r="I55" s="30">
        <v>4500</v>
      </c>
      <c r="J55" s="61">
        <f t="shared" si="1"/>
        <v>265200</v>
      </c>
      <c r="K55" s="30" t="s">
        <v>493</v>
      </c>
      <c r="L55" s="30">
        <v>55</v>
      </c>
      <c r="M55" s="30" t="s">
        <v>30</v>
      </c>
      <c r="N55" s="30">
        <v>68</v>
      </c>
      <c r="O55" s="57">
        <f t="shared" si="2"/>
        <v>61.5</v>
      </c>
      <c r="P55" s="21" t="s">
        <v>763</v>
      </c>
    </row>
    <row r="56" spans="1:16" s="6" customFormat="1" hidden="1" x14ac:dyDescent="0.25">
      <c r="A56" s="65" t="s">
        <v>248</v>
      </c>
      <c r="B56" s="30" t="s">
        <v>499</v>
      </c>
      <c r="C56" s="68" t="s">
        <v>669</v>
      </c>
      <c r="D56" s="66" t="s">
        <v>561</v>
      </c>
      <c r="E56" s="66" t="s">
        <v>540</v>
      </c>
      <c r="F56" s="67">
        <v>44650</v>
      </c>
      <c r="G56" s="66" t="s">
        <v>249</v>
      </c>
      <c r="H56" s="30">
        <v>4990</v>
      </c>
      <c r="I56" s="30">
        <v>0</v>
      </c>
      <c r="J56" s="61">
        <f t="shared" si="1"/>
        <v>265200</v>
      </c>
      <c r="K56" s="30" t="s">
        <v>493</v>
      </c>
      <c r="L56" s="30">
        <v>71</v>
      </c>
      <c r="M56" s="30" t="s">
        <v>79</v>
      </c>
      <c r="N56" s="30">
        <v>52</v>
      </c>
      <c r="O56" s="57">
        <f t="shared" si="2"/>
        <v>61.5</v>
      </c>
      <c r="P56" s="21"/>
    </row>
    <row r="57" spans="1:16" s="6" customFormat="1" ht="30" x14ac:dyDescent="0.25">
      <c r="A57" s="69" t="s">
        <v>423</v>
      </c>
      <c r="B57" s="29" t="s">
        <v>498</v>
      </c>
      <c r="C57" s="8" t="s">
        <v>587</v>
      </c>
      <c r="D57" s="8" t="s">
        <v>588</v>
      </c>
      <c r="E57" s="8" t="s">
        <v>447</v>
      </c>
      <c r="F57" s="9">
        <v>44648</v>
      </c>
      <c r="G57" s="8" t="s">
        <v>448</v>
      </c>
      <c r="H57" s="29">
        <v>5975</v>
      </c>
      <c r="I57" s="29">
        <v>4500</v>
      </c>
      <c r="J57" s="61">
        <f t="shared" si="1"/>
        <v>260700</v>
      </c>
      <c r="K57" s="29" t="s">
        <v>17</v>
      </c>
      <c r="L57" s="29">
        <v>67</v>
      </c>
      <c r="M57" s="29" t="s">
        <v>493</v>
      </c>
      <c r="N57" s="29">
        <v>56</v>
      </c>
      <c r="O57" s="57">
        <f t="shared" si="2"/>
        <v>61.5</v>
      </c>
      <c r="P57" s="7" t="s">
        <v>763</v>
      </c>
    </row>
    <row r="58" spans="1:16" s="6" customFormat="1" ht="45" hidden="1" x14ac:dyDescent="0.25">
      <c r="A58" s="69" t="s">
        <v>99</v>
      </c>
      <c r="B58" s="29" t="s">
        <v>499</v>
      </c>
      <c r="C58" s="29" t="s">
        <v>687</v>
      </c>
      <c r="D58" s="74" t="s">
        <v>688</v>
      </c>
      <c r="E58" s="74" t="s">
        <v>100</v>
      </c>
      <c r="F58" s="75">
        <v>44651</v>
      </c>
      <c r="G58" s="76" t="s">
        <v>101</v>
      </c>
      <c r="H58" s="29">
        <v>6000</v>
      </c>
      <c r="I58" s="29">
        <v>6000</v>
      </c>
      <c r="J58" s="61">
        <f t="shared" si="1"/>
        <v>254700</v>
      </c>
      <c r="K58" s="29" t="s">
        <v>17</v>
      </c>
      <c r="L58" s="29">
        <v>65</v>
      </c>
      <c r="M58" s="29" t="s">
        <v>47</v>
      </c>
      <c r="N58" s="29">
        <v>57</v>
      </c>
      <c r="O58" s="57">
        <f t="shared" si="2"/>
        <v>61</v>
      </c>
      <c r="P58" s="7"/>
    </row>
    <row r="59" spans="1:16" s="6" customFormat="1" ht="30" hidden="1" x14ac:dyDescent="0.25">
      <c r="A59" s="69" t="s">
        <v>145</v>
      </c>
      <c r="B59" s="29" t="s">
        <v>499</v>
      </c>
      <c r="C59" s="8" t="s">
        <v>589</v>
      </c>
      <c r="D59" s="8" t="s">
        <v>146</v>
      </c>
      <c r="E59" s="8" t="s">
        <v>147</v>
      </c>
      <c r="F59" s="9">
        <v>44651</v>
      </c>
      <c r="G59" s="8" t="s">
        <v>148</v>
      </c>
      <c r="H59" s="29">
        <v>3940</v>
      </c>
      <c r="I59" s="29">
        <v>3500</v>
      </c>
      <c r="J59" s="61">
        <f t="shared" si="1"/>
        <v>251200</v>
      </c>
      <c r="K59" s="29" t="s">
        <v>17</v>
      </c>
      <c r="L59" s="29">
        <v>68</v>
      </c>
      <c r="M59" s="29" t="s">
        <v>116</v>
      </c>
      <c r="N59" s="29">
        <v>54</v>
      </c>
      <c r="O59" s="57">
        <f t="shared" si="2"/>
        <v>61</v>
      </c>
      <c r="P59" s="7" t="s">
        <v>763</v>
      </c>
    </row>
    <row r="60" spans="1:16" s="6" customFormat="1" ht="90" hidden="1" x14ac:dyDescent="0.25">
      <c r="A60" s="57" t="s">
        <v>149</v>
      </c>
      <c r="B60" s="57" t="s">
        <v>499</v>
      </c>
      <c r="C60" s="58" t="s">
        <v>623</v>
      </c>
      <c r="D60" s="58" t="s">
        <v>747</v>
      </c>
      <c r="E60" s="58" t="s">
        <v>150</v>
      </c>
      <c r="F60" s="59">
        <v>44650</v>
      </c>
      <c r="G60" s="58" t="s">
        <v>450</v>
      </c>
      <c r="H60" s="57">
        <v>6000</v>
      </c>
      <c r="I60" s="57">
        <v>4500</v>
      </c>
      <c r="J60" s="61">
        <f t="shared" si="1"/>
        <v>246700</v>
      </c>
      <c r="K60" s="57" t="s">
        <v>12</v>
      </c>
      <c r="L60" s="57">
        <v>60</v>
      </c>
      <c r="M60" s="57" t="s">
        <v>47</v>
      </c>
      <c r="N60" s="57">
        <v>62</v>
      </c>
      <c r="O60" s="57">
        <f t="shared" si="2"/>
        <v>61</v>
      </c>
      <c r="P60" s="60" t="s">
        <v>763</v>
      </c>
    </row>
    <row r="61" spans="1:16" s="13" customFormat="1" ht="30" hidden="1" x14ac:dyDescent="0.25">
      <c r="A61" s="37" t="s">
        <v>192</v>
      </c>
      <c r="B61" s="36" t="s">
        <v>499</v>
      </c>
      <c r="C61" s="37" t="s">
        <v>597</v>
      </c>
      <c r="D61" s="38" t="s">
        <v>193</v>
      </c>
      <c r="E61" s="38" t="s">
        <v>194</v>
      </c>
      <c r="F61" s="39">
        <v>44651</v>
      </c>
      <c r="G61" s="38" t="s">
        <v>195</v>
      </c>
      <c r="H61" s="36">
        <v>6000</v>
      </c>
      <c r="I61" s="36">
        <v>5800</v>
      </c>
      <c r="J61" s="61">
        <f t="shared" si="1"/>
        <v>240900</v>
      </c>
      <c r="K61" s="36" t="s">
        <v>116</v>
      </c>
      <c r="L61" s="36">
        <v>70</v>
      </c>
      <c r="M61" s="36" t="s">
        <v>17</v>
      </c>
      <c r="N61" s="36">
        <v>52</v>
      </c>
      <c r="O61" s="57">
        <f t="shared" si="2"/>
        <v>61</v>
      </c>
      <c r="P61" s="24" t="s">
        <v>763</v>
      </c>
    </row>
    <row r="62" spans="1:16" ht="45" hidden="1" x14ac:dyDescent="0.25">
      <c r="A62" s="57" t="s">
        <v>301</v>
      </c>
      <c r="B62" s="57" t="s">
        <v>499</v>
      </c>
      <c r="C62" s="58" t="s">
        <v>632</v>
      </c>
      <c r="D62" s="58" t="s">
        <v>474</v>
      </c>
      <c r="E62" s="58" t="s">
        <v>302</v>
      </c>
      <c r="F62" s="105">
        <v>44651</v>
      </c>
      <c r="G62" s="58" t="s">
        <v>303</v>
      </c>
      <c r="H62" s="57">
        <v>6000</v>
      </c>
      <c r="I62" s="57">
        <v>5000</v>
      </c>
      <c r="J62" s="61">
        <f t="shared" si="1"/>
        <v>235900</v>
      </c>
      <c r="K62" s="57" t="s">
        <v>12</v>
      </c>
      <c r="L62" s="57">
        <v>70</v>
      </c>
      <c r="M62" s="57" t="s">
        <v>17</v>
      </c>
      <c r="N62" s="57">
        <v>52</v>
      </c>
      <c r="O62" s="57">
        <f t="shared" si="2"/>
        <v>61</v>
      </c>
      <c r="P62" s="60" t="s">
        <v>763</v>
      </c>
    </row>
    <row r="63" spans="1:16" s="13" customFormat="1" ht="45" x14ac:dyDescent="0.25">
      <c r="A63" s="65" t="s">
        <v>45</v>
      </c>
      <c r="B63" s="30" t="s">
        <v>498</v>
      </c>
      <c r="C63" s="68" t="s">
        <v>654</v>
      </c>
      <c r="D63" s="66" t="s">
        <v>539</v>
      </c>
      <c r="E63" s="66" t="s">
        <v>540</v>
      </c>
      <c r="F63" s="67">
        <v>44637</v>
      </c>
      <c r="G63" s="66" t="s">
        <v>744</v>
      </c>
      <c r="H63" s="30">
        <v>4760</v>
      </c>
      <c r="I63" s="30">
        <v>4500</v>
      </c>
      <c r="J63" s="61">
        <f t="shared" si="1"/>
        <v>231400</v>
      </c>
      <c r="K63" s="30" t="s">
        <v>493</v>
      </c>
      <c r="L63" s="30">
        <v>61</v>
      </c>
      <c r="M63" s="30" t="s">
        <v>30</v>
      </c>
      <c r="N63" s="30">
        <v>60</v>
      </c>
      <c r="O63" s="57">
        <f t="shared" si="2"/>
        <v>60.5</v>
      </c>
      <c r="P63" s="21" t="s">
        <v>763</v>
      </c>
    </row>
    <row r="64" spans="1:16" s="25" customFormat="1" ht="43.5" hidden="1" customHeight="1" x14ac:dyDescent="0.25">
      <c r="A64" s="65" t="s">
        <v>284</v>
      </c>
      <c r="B64" s="30" t="s">
        <v>499</v>
      </c>
      <c r="C64" s="68" t="s">
        <v>671</v>
      </c>
      <c r="D64" s="66" t="s">
        <v>672</v>
      </c>
      <c r="E64" s="66" t="s">
        <v>28</v>
      </c>
      <c r="F64" s="67">
        <v>44650</v>
      </c>
      <c r="G64" s="66" t="s">
        <v>285</v>
      </c>
      <c r="H64" s="30">
        <v>5000</v>
      </c>
      <c r="I64" s="30">
        <v>4500</v>
      </c>
      <c r="J64" s="61">
        <f t="shared" si="1"/>
        <v>226900</v>
      </c>
      <c r="K64" s="30" t="s">
        <v>493</v>
      </c>
      <c r="L64" s="30">
        <v>65</v>
      </c>
      <c r="M64" s="30" t="s">
        <v>30</v>
      </c>
      <c r="N64" s="30">
        <v>56</v>
      </c>
      <c r="O64" s="57">
        <f t="shared" si="2"/>
        <v>60.5</v>
      </c>
      <c r="P64" s="21" t="s">
        <v>763</v>
      </c>
    </row>
    <row r="65" spans="1:17" s="25" customFormat="1" ht="45" hidden="1" x14ac:dyDescent="0.25">
      <c r="A65" s="57" t="s">
        <v>309</v>
      </c>
      <c r="B65" s="57" t="s">
        <v>499</v>
      </c>
      <c r="C65" s="58" t="s">
        <v>635</v>
      </c>
      <c r="D65" s="58" t="s">
        <v>502</v>
      </c>
      <c r="E65" s="58" t="s">
        <v>310</v>
      </c>
      <c r="F65" s="105">
        <v>44651</v>
      </c>
      <c r="G65" s="58" t="s">
        <v>311</v>
      </c>
      <c r="H65" s="57">
        <v>5800</v>
      </c>
      <c r="I65" s="57">
        <v>5000</v>
      </c>
      <c r="J65" s="61">
        <f t="shared" si="1"/>
        <v>221900</v>
      </c>
      <c r="K65" s="57" t="s">
        <v>12</v>
      </c>
      <c r="L65" s="57">
        <v>55</v>
      </c>
      <c r="M65" s="57" t="s">
        <v>30</v>
      </c>
      <c r="N65" s="57">
        <v>66</v>
      </c>
      <c r="O65" s="57">
        <f t="shared" si="2"/>
        <v>60.5</v>
      </c>
      <c r="P65" s="60" t="s">
        <v>763</v>
      </c>
      <c r="Q65" s="25" t="s">
        <v>431</v>
      </c>
    </row>
    <row r="66" spans="1:17" s="6" customFormat="1" ht="60" hidden="1" x14ac:dyDescent="0.25">
      <c r="A66" s="65" t="s">
        <v>365</v>
      </c>
      <c r="B66" s="30" t="s">
        <v>499</v>
      </c>
      <c r="C66" s="68" t="s">
        <v>648</v>
      </c>
      <c r="D66" s="66" t="s">
        <v>366</v>
      </c>
      <c r="E66" s="66" t="s">
        <v>367</v>
      </c>
      <c r="F66" s="67">
        <v>44651</v>
      </c>
      <c r="G66" s="66" t="s">
        <v>368</v>
      </c>
      <c r="H66" s="30">
        <v>6000</v>
      </c>
      <c r="I66" s="30">
        <v>4000</v>
      </c>
      <c r="J66" s="61">
        <f t="shared" si="1"/>
        <v>217900</v>
      </c>
      <c r="K66" s="30" t="s">
        <v>493</v>
      </c>
      <c r="L66" s="30">
        <v>63</v>
      </c>
      <c r="M66" s="30" t="s">
        <v>79</v>
      </c>
      <c r="N66" s="30">
        <v>58</v>
      </c>
      <c r="O66" s="57">
        <f t="shared" ref="O66:O97" si="3">SUM(L66+N66)/2</f>
        <v>60.5</v>
      </c>
      <c r="P66" s="21" t="s">
        <v>773</v>
      </c>
    </row>
    <row r="67" spans="1:17" s="6" customFormat="1" ht="30" hidden="1" x14ac:dyDescent="0.25">
      <c r="A67" s="69" t="s">
        <v>409</v>
      </c>
      <c r="B67" s="29" t="s">
        <v>499</v>
      </c>
      <c r="C67" s="69" t="s">
        <v>698</v>
      </c>
      <c r="D67" s="76" t="s">
        <v>410</v>
      </c>
      <c r="E67" s="76" t="s">
        <v>411</v>
      </c>
      <c r="F67" s="75">
        <v>44651</v>
      </c>
      <c r="G67" s="76" t="s">
        <v>412</v>
      </c>
      <c r="H67" s="29">
        <v>6000</v>
      </c>
      <c r="I67" s="29">
        <v>5000</v>
      </c>
      <c r="J67" s="61">
        <f t="shared" si="1"/>
        <v>212900</v>
      </c>
      <c r="K67" s="29" t="s">
        <v>17</v>
      </c>
      <c r="L67" s="29">
        <v>53</v>
      </c>
      <c r="M67" s="29" t="s">
        <v>30</v>
      </c>
      <c r="N67" s="29">
        <v>68</v>
      </c>
      <c r="O67" s="57">
        <f t="shared" si="3"/>
        <v>60.5</v>
      </c>
      <c r="P67" s="69" t="s">
        <v>763</v>
      </c>
    </row>
    <row r="68" spans="1:17" s="6" customFormat="1" ht="30" hidden="1" x14ac:dyDescent="0.25">
      <c r="A68" s="61" t="s">
        <v>131</v>
      </c>
      <c r="B68" s="61" t="s">
        <v>476</v>
      </c>
      <c r="C68" s="62" t="s">
        <v>636</v>
      </c>
      <c r="D68" s="62" t="s">
        <v>480</v>
      </c>
      <c r="E68" s="62" t="s">
        <v>132</v>
      </c>
      <c r="F68" s="90">
        <v>44650</v>
      </c>
      <c r="G68" s="62" t="s">
        <v>133</v>
      </c>
      <c r="H68" s="61">
        <v>6000</v>
      </c>
      <c r="I68" s="61">
        <v>4800</v>
      </c>
      <c r="J68" s="61">
        <f t="shared" ref="J68:J131" si="4">J67-I68</f>
        <v>208100</v>
      </c>
      <c r="K68" s="61" t="s">
        <v>12</v>
      </c>
      <c r="L68" s="61">
        <v>62</v>
      </c>
      <c r="M68" s="61" t="s">
        <v>17</v>
      </c>
      <c r="N68" s="61">
        <v>58</v>
      </c>
      <c r="O68" s="57">
        <f t="shared" si="3"/>
        <v>60</v>
      </c>
      <c r="P68" s="60" t="s">
        <v>763</v>
      </c>
    </row>
    <row r="69" spans="1:17" s="6" customFormat="1" ht="45" x14ac:dyDescent="0.25">
      <c r="A69" s="57" t="s">
        <v>276</v>
      </c>
      <c r="B69" s="57" t="s">
        <v>498</v>
      </c>
      <c r="C69" s="58" t="s">
        <v>684</v>
      </c>
      <c r="D69" s="58" t="s">
        <v>523</v>
      </c>
      <c r="E69" s="58" t="s">
        <v>277</v>
      </c>
      <c r="F69" s="105">
        <v>44651</v>
      </c>
      <c r="G69" s="58" t="s">
        <v>278</v>
      </c>
      <c r="H69" s="57">
        <v>5999</v>
      </c>
      <c r="I69" s="57">
        <v>5500</v>
      </c>
      <c r="J69" s="61">
        <f t="shared" si="4"/>
        <v>202600</v>
      </c>
      <c r="K69" s="57" t="s">
        <v>12</v>
      </c>
      <c r="L69" s="57">
        <v>63</v>
      </c>
      <c r="M69" s="57" t="s">
        <v>30</v>
      </c>
      <c r="N69" s="57">
        <v>57</v>
      </c>
      <c r="O69" s="57">
        <f t="shared" si="3"/>
        <v>60</v>
      </c>
      <c r="P69" s="60" t="s">
        <v>763</v>
      </c>
    </row>
    <row r="70" spans="1:17" s="6" customFormat="1" hidden="1" x14ac:dyDescent="0.25">
      <c r="A70" s="57" t="s">
        <v>11</v>
      </c>
      <c r="B70" s="57" t="s">
        <v>499</v>
      </c>
      <c r="C70" s="58" t="s">
        <v>619</v>
      </c>
      <c r="D70" s="58" t="s">
        <v>13</v>
      </c>
      <c r="E70" s="58" t="s">
        <v>14</v>
      </c>
      <c r="F70" s="59">
        <v>44649</v>
      </c>
      <c r="G70" s="58" t="s">
        <v>15</v>
      </c>
      <c r="H70" s="57">
        <v>5400</v>
      </c>
      <c r="I70" s="57">
        <v>4800</v>
      </c>
      <c r="J70" s="61">
        <f t="shared" si="4"/>
        <v>197800</v>
      </c>
      <c r="K70" s="57" t="s">
        <v>12</v>
      </c>
      <c r="L70" s="57">
        <v>59</v>
      </c>
      <c r="M70" s="57" t="s">
        <v>116</v>
      </c>
      <c r="N70" s="57">
        <v>60</v>
      </c>
      <c r="O70" s="57">
        <f t="shared" si="3"/>
        <v>59.5</v>
      </c>
      <c r="P70" s="60" t="s">
        <v>763</v>
      </c>
    </row>
    <row r="71" spans="1:17" s="25" customFormat="1" ht="30" hidden="1" x14ac:dyDescent="0.25">
      <c r="A71" s="37" t="s">
        <v>262</v>
      </c>
      <c r="B71" s="36" t="s">
        <v>499</v>
      </c>
      <c r="C71" s="37" t="s">
        <v>598</v>
      </c>
      <c r="D71" s="38" t="s">
        <v>464</v>
      </c>
      <c r="E71" s="38" t="s">
        <v>263</v>
      </c>
      <c r="F71" s="39">
        <v>44650</v>
      </c>
      <c r="G71" s="38" t="s">
        <v>264</v>
      </c>
      <c r="H71" s="36">
        <v>6000</v>
      </c>
      <c r="I71" s="36">
        <v>5000</v>
      </c>
      <c r="J71" s="61">
        <f t="shared" si="4"/>
        <v>192800</v>
      </c>
      <c r="K71" s="36" t="s">
        <v>116</v>
      </c>
      <c r="L71" s="36">
        <v>67</v>
      </c>
      <c r="M71" s="36" t="s">
        <v>47</v>
      </c>
      <c r="N71" s="36">
        <v>52</v>
      </c>
      <c r="O71" s="57">
        <f t="shared" si="3"/>
        <v>59.5</v>
      </c>
      <c r="P71" s="24" t="s">
        <v>763</v>
      </c>
    </row>
    <row r="72" spans="1:17" s="6" customFormat="1" hidden="1" x14ac:dyDescent="0.25">
      <c r="A72" s="37" t="s">
        <v>316</v>
      </c>
      <c r="B72" s="36" t="s">
        <v>499</v>
      </c>
      <c r="C72" s="37" t="s">
        <v>599</v>
      </c>
      <c r="D72" s="38" t="s">
        <v>465</v>
      </c>
      <c r="E72" s="38" t="s">
        <v>317</v>
      </c>
      <c r="F72" s="39">
        <v>44651</v>
      </c>
      <c r="G72" s="38" t="s">
        <v>466</v>
      </c>
      <c r="H72" s="36">
        <v>5965</v>
      </c>
      <c r="I72" s="36">
        <v>5500</v>
      </c>
      <c r="J72" s="61">
        <f t="shared" si="4"/>
        <v>187300</v>
      </c>
      <c r="K72" s="36" t="s">
        <v>116</v>
      </c>
      <c r="L72" s="36">
        <v>51</v>
      </c>
      <c r="M72" s="36" t="s">
        <v>30</v>
      </c>
      <c r="N72" s="36">
        <v>68</v>
      </c>
      <c r="O72" s="57">
        <f t="shared" si="3"/>
        <v>59.5</v>
      </c>
      <c r="P72" s="122" t="s">
        <v>777</v>
      </c>
    </row>
    <row r="73" spans="1:17" s="25" customFormat="1" ht="30" hidden="1" x14ac:dyDescent="0.25">
      <c r="A73" s="61" t="s">
        <v>318</v>
      </c>
      <c r="B73" s="61" t="s">
        <v>476</v>
      </c>
      <c r="C73" s="62" t="s">
        <v>641</v>
      </c>
      <c r="D73" s="62" t="s">
        <v>490</v>
      </c>
      <c r="E73" s="62" t="s">
        <v>491</v>
      </c>
      <c r="F73" s="90">
        <v>44651</v>
      </c>
      <c r="G73" s="62" t="s">
        <v>319</v>
      </c>
      <c r="H73" s="61">
        <v>6000</v>
      </c>
      <c r="I73" s="61">
        <v>5500</v>
      </c>
      <c r="J73" s="61">
        <f t="shared" si="4"/>
        <v>181800</v>
      </c>
      <c r="K73" s="61" t="s">
        <v>12</v>
      </c>
      <c r="L73" s="61">
        <v>65</v>
      </c>
      <c r="M73" s="61" t="s">
        <v>17</v>
      </c>
      <c r="N73" s="61">
        <v>54</v>
      </c>
      <c r="O73" s="57">
        <f t="shared" si="3"/>
        <v>59.5</v>
      </c>
      <c r="P73" s="60" t="s">
        <v>763</v>
      </c>
    </row>
    <row r="74" spans="1:17" s="6" customFormat="1" ht="45" x14ac:dyDescent="0.25">
      <c r="A74" s="69" t="s">
        <v>321</v>
      </c>
      <c r="B74" s="29" t="s">
        <v>498</v>
      </c>
      <c r="C74" s="69" t="s">
        <v>687</v>
      </c>
      <c r="D74" s="76" t="s">
        <v>322</v>
      </c>
      <c r="E74" s="76" t="s">
        <v>323</v>
      </c>
      <c r="F74" s="75">
        <v>44651</v>
      </c>
      <c r="G74" s="76" t="s">
        <v>695</v>
      </c>
      <c r="H74" s="29">
        <v>6000</v>
      </c>
      <c r="I74" s="29">
        <v>5800</v>
      </c>
      <c r="J74" s="61">
        <f t="shared" si="4"/>
        <v>176000</v>
      </c>
      <c r="K74" s="29" t="s">
        <v>17</v>
      </c>
      <c r="L74" s="29">
        <v>65</v>
      </c>
      <c r="M74" s="29" t="s">
        <v>116</v>
      </c>
      <c r="N74" s="29">
        <v>54</v>
      </c>
      <c r="O74" s="57">
        <f t="shared" si="3"/>
        <v>59.5</v>
      </c>
      <c r="P74" s="69" t="s">
        <v>778</v>
      </c>
      <c r="Q74" s="91"/>
    </row>
    <row r="75" spans="1:17" s="6" customFormat="1" ht="30" hidden="1" x14ac:dyDescent="0.25">
      <c r="A75" s="69" t="s">
        <v>60</v>
      </c>
      <c r="B75" s="29" t="s">
        <v>499</v>
      </c>
      <c r="C75" s="7" t="s">
        <v>686</v>
      </c>
      <c r="D75" s="8" t="s">
        <v>61</v>
      </c>
      <c r="E75" s="8" t="s">
        <v>62</v>
      </c>
      <c r="F75" s="9">
        <v>44651</v>
      </c>
      <c r="G75" s="8" t="s">
        <v>63</v>
      </c>
      <c r="H75" s="29">
        <v>6000</v>
      </c>
      <c r="I75" s="29">
        <v>0</v>
      </c>
      <c r="J75" s="61">
        <f t="shared" si="4"/>
        <v>176000</v>
      </c>
      <c r="K75" s="29" t="s">
        <v>17</v>
      </c>
      <c r="L75" s="29">
        <v>68</v>
      </c>
      <c r="M75" s="29" t="s">
        <v>116</v>
      </c>
      <c r="N75" s="29">
        <v>50</v>
      </c>
      <c r="O75" s="57">
        <f t="shared" si="3"/>
        <v>59</v>
      </c>
      <c r="P75" s="7"/>
    </row>
    <row r="76" spans="1:17" s="6" customFormat="1" ht="45" x14ac:dyDescent="0.25">
      <c r="A76" s="65" t="s">
        <v>233</v>
      </c>
      <c r="B76" s="30" t="s">
        <v>498</v>
      </c>
      <c r="C76" s="68" t="s">
        <v>659</v>
      </c>
      <c r="D76" s="66" t="s">
        <v>546</v>
      </c>
      <c r="E76" s="66" t="s">
        <v>234</v>
      </c>
      <c r="F76" s="67">
        <v>44651</v>
      </c>
      <c r="G76" s="66" t="s">
        <v>547</v>
      </c>
      <c r="H76" s="30">
        <v>6000</v>
      </c>
      <c r="I76" s="30">
        <v>5500</v>
      </c>
      <c r="J76" s="61">
        <f t="shared" si="4"/>
        <v>170500</v>
      </c>
      <c r="K76" s="30" t="s">
        <v>493</v>
      </c>
      <c r="L76" s="30">
        <v>53</v>
      </c>
      <c r="M76" s="30" t="s">
        <v>116</v>
      </c>
      <c r="N76" s="30">
        <v>65</v>
      </c>
      <c r="O76" s="57">
        <f t="shared" si="3"/>
        <v>59</v>
      </c>
      <c r="P76" s="21" t="s">
        <v>763</v>
      </c>
    </row>
    <row r="77" spans="1:17" s="25" customFormat="1" ht="75" hidden="1" x14ac:dyDescent="0.25">
      <c r="A77" s="57" t="s">
        <v>123</v>
      </c>
      <c r="B77" s="57" t="s">
        <v>499</v>
      </c>
      <c r="C77" s="58" t="s">
        <v>625</v>
      </c>
      <c r="D77" s="58" t="s">
        <v>518</v>
      </c>
      <c r="E77" s="58" t="s">
        <v>519</v>
      </c>
      <c r="F77" s="59">
        <v>44651</v>
      </c>
      <c r="G77" s="58" t="s">
        <v>124</v>
      </c>
      <c r="H77" s="57">
        <v>6000</v>
      </c>
      <c r="I77" s="57">
        <v>5000</v>
      </c>
      <c r="J77" s="61">
        <f t="shared" si="4"/>
        <v>165500</v>
      </c>
      <c r="K77" s="57" t="s">
        <v>12</v>
      </c>
      <c r="L77" s="57">
        <v>53</v>
      </c>
      <c r="M77" s="57" t="s">
        <v>116</v>
      </c>
      <c r="N77" s="57">
        <v>64</v>
      </c>
      <c r="O77" s="57">
        <f t="shared" si="3"/>
        <v>58.5</v>
      </c>
      <c r="P77" s="60" t="s">
        <v>763</v>
      </c>
    </row>
    <row r="78" spans="1:17" s="25" customFormat="1" ht="30" x14ac:dyDescent="0.25">
      <c r="A78" s="65" t="s">
        <v>400</v>
      </c>
      <c r="B78" s="30" t="s">
        <v>498</v>
      </c>
      <c r="C78" s="68" t="s">
        <v>644</v>
      </c>
      <c r="D78" s="66" t="s">
        <v>551</v>
      </c>
      <c r="E78" s="66" t="s">
        <v>401</v>
      </c>
      <c r="F78" s="67">
        <v>44651</v>
      </c>
      <c r="G78" s="66" t="s">
        <v>552</v>
      </c>
      <c r="H78" s="30">
        <v>6000</v>
      </c>
      <c r="I78" s="30">
        <v>4000</v>
      </c>
      <c r="J78" s="61">
        <f t="shared" si="4"/>
        <v>161500</v>
      </c>
      <c r="K78" s="30" t="s">
        <v>493</v>
      </c>
      <c r="L78" s="30">
        <v>64</v>
      </c>
      <c r="M78" s="30" t="s">
        <v>30</v>
      </c>
      <c r="N78" s="30">
        <v>53</v>
      </c>
      <c r="O78" s="57">
        <f t="shared" si="3"/>
        <v>58.5</v>
      </c>
      <c r="P78" s="123" t="s">
        <v>779</v>
      </c>
    </row>
    <row r="79" spans="1:17" s="6" customFormat="1" ht="30" x14ac:dyDescent="0.25">
      <c r="A79" s="57" t="s">
        <v>74</v>
      </c>
      <c r="B79" s="57" t="s">
        <v>498</v>
      </c>
      <c r="C79" s="58" t="s">
        <v>623</v>
      </c>
      <c r="D79" s="58" t="s">
        <v>75</v>
      </c>
      <c r="E79" s="58" t="s">
        <v>76</v>
      </c>
      <c r="F79" s="59">
        <v>44650</v>
      </c>
      <c r="G79" s="58" t="s">
        <v>77</v>
      </c>
      <c r="H79" s="57">
        <v>5996</v>
      </c>
      <c r="I79" s="57">
        <v>5500</v>
      </c>
      <c r="J79" s="61">
        <f t="shared" si="4"/>
        <v>156000</v>
      </c>
      <c r="K79" s="57" t="s">
        <v>12</v>
      </c>
      <c r="L79" s="57">
        <v>58</v>
      </c>
      <c r="M79" s="57" t="s">
        <v>17</v>
      </c>
      <c r="N79" s="57">
        <v>58</v>
      </c>
      <c r="O79" s="57">
        <f t="shared" si="3"/>
        <v>58</v>
      </c>
      <c r="P79" s="60" t="s">
        <v>763</v>
      </c>
    </row>
    <row r="80" spans="1:17" s="6" customFormat="1" ht="30" hidden="1" x14ac:dyDescent="0.25">
      <c r="A80" s="65" t="s">
        <v>159</v>
      </c>
      <c r="B80" s="30" t="s">
        <v>499</v>
      </c>
      <c r="C80" s="68" t="s">
        <v>666</v>
      </c>
      <c r="D80" s="66" t="s">
        <v>557</v>
      </c>
      <c r="E80" s="66" t="s">
        <v>160</v>
      </c>
      <c r="F80" s="67">
        <v>44647</v>
      </c>
      <c r="G80" s="66" t="s">
        <v>558</v>
      </c>
      <c r="H80" s="30">
        <v>6000</v>
      </c>
      <c r="I80" s="30">
        <v>4800</v>
      </c>
      <c r="J80" s="61">
        <f t="shared" si="4"/>
        <v>151200</v>
      </c>
      <c r="K80" s="30" t="s">
        <v>493</v>
      </c>
      <c r="L80" s="30">
        <v>54</v>
      </c>
      <c r="M80" s="30" t="s">
        <v>116</v>
      </c>
      <c r="N80" s="30">
        <v>62</v>
      </c>
      <c r="O80" s="57">
        <f t="shared" si="3"/>
        <v>58</v>
      </c>
      <c r="P80" s="21" t="s">
        <v>763</v>
      </c>
    </row>
    <row r="81" spans="1:17" s="6" customFormat="1" ht="75" hidden="1" x14ac:dyDescent="0.25">
      <c r="A81" s="61" t="s">
        <v>324</v>
      </c>
      <c r="B81" s="61" t="s">
        <v>476</v>
      </c>
      <c r="C81" s="62" t="s">
        <v>623</v>
      </c>
      <c r="D81" s="62" t="s">
        <v>325</v>
      </c>
      <c r="E81" s="62" t="s">
        <v>326</v>
      </c>
      <c r="F81" s="90">
        <v>44651</v>
      </c>
      <c r="G81" s="62" t="s">
        <v>327</v>
      </c>
      <c r="H81" s="61">
        <v>6000</v>
      </c>
      <c r="I81" s="61">
        <v>0</v>
      </c>
      <c r="J81" s="61">
        <f t="shared" si="4"/>
        <v>151200</v>
      </c>
      <c r="K81" s="61" t="s">
        <v>12</v>
      </c>
      <c r="L81" s="61">
        <v>58</v>
      </c>
      <c r="M81" s="61" t="s">
        <v>79</v>
      </c>
      <c r="N81" s="61">
        <v>58</v>
      </c>
      <c r="O81" s="57">
        <f t="shared" si="3"/>
        <v>58</v>
      </c>
      <c r="P81" s="60"/>
    </row>
    <row r="82" spans="1:17" s="6" customFormat="1" ht="30" hidden="1" x14ac:dyDescent="0.25">
      <c r="A82" s="61" t="s">
        <v>20</v>
      </c>
      <c r="B82" s="61" t="s">
        <v>476</v>
      </c>
      <c r="C82" s="62" t="s">
        <v>632</v>
      </c>
      <c r="D82" s="62" t="s">
        <v>477</v>
      </c>
      <c r="E82" s="62" t="s">
        <v>603</v>
      </c>
      <c r="F82" s="63">
        <v>44648</v>
      </c>
      <c r="G82" s="62" t="s">
        <v>709</v>
      </c>
      <c r="H82" s="61">
        <v>6000</v>
      </c>
      <c r="I82" s="61">
        <v>4800</v>
      </c>
      <c r="J82" s="61">
        <f t="shared" si="4"/>
        <v>146400</v>
      </c>
      <c r="K82" s="61" t="s">
        <v>12</v>
      </c>
      <c r="L82" s="61">
        <v>61</v>
      </c>
      <c r="M82" s="61" t="s">
        <v>116</v>
      </c>
      <c r="N82" s="61">
        <v>54</v>
      </c>
      <c r="O82" s="57">
        <f t="shared" si="3"/>
        <v>57.5</v>
      </c>
      <c r="P82" s="64" t="s">
        <v>763</v>
      </c>
    </row>
    <row r="83" spans="1:17" s="6" customFormat="1" ht="30" hidden="1" x14ac:dyDescent="0.25">
      <c r="A83" s="57" t="s">
        <v>167</v>
      </c>
      <c r="B83" s="57" t="s">
        <v>499</v>
      </c>
      <c r="C83" s="58" t="s">
        <v>624</v>
      </c>
      <c r="D83" s="58" t="s">
        <v>168</v>
      </c>
      <c r="E83" s="58" t="s">
        <v>471</v>
      </c>
      <c r="F83" s="59">
        <v>44648</v>
      </c>
      <c r="G83" s="58" t="s">
        <v>169</v>
      </c>
      <c r="H83" s="57">
        <v>5950</v>
      </c>
      <c r="I83" s="57">
        <v>0</v>
      </c>
      <c r="J83" s="61">
        <f t="shared" si="4"/>
        <v>146400</v>
      </c>
      <c r="K83" s="57" t="s">
        <v>12</v>
      </c>
      <c r="L83" s="57">
        <v>48</v>
      </c>
      <c r="M83" s="57" t="s">
        <v>79</v>
      </c>
      <c r="N83" s="57">
        <v>67</v>
      </c>
      <c r="O83" s="57">
        <f t="shared" si="3"/>
        <v>57.5</v>
      </c>
      <c r="P83" s="60"/>
    </row>
    <row r="84" spans="1:17" s="6" customFormat="1" ht="30" x14ac:dyDescent="0.25">
      <c r="A84" s="41" t="s">
        <v>353</v>
      </c>
      <c r="B84" s="41" t="s">
        <v>498</v>
      </c>
      <c r="C84" s="44" t="s">
        <v>613</v>
      </c>
      <c r="D84" s="46" t="s">
        <v>460</v>
      </c>
      <c r="E84" s="45" t="s">
        <v>614</v>
      </c>
      <c r="F84" s="43">
        <v>44651</v>
      </c>
      <c r="G84" s="46" t="s">
        <v>615</v>
      </c>
      <c r="H84" s="41">
        <v>6000</v>
      </c>
      <c r="I84" s="41">
        <v>5500</v>
      </c>
      <c r="J84" s="61">
        <f t="shared" si="4"/>
        <v>140900</v>
      </c>
      <c r="K84" s="41" t="s">
        <v>47</v>
      </c>
      <c r="L84" s="41">
        <v>65</v>
      </c>
      <c r="M84" s="41" t="s">
        <v>493</v>
      </c>
      <c r="N84" s="41">
        <v>50</v>
      </c>
      <c r="O84" s="57">
        <f t="shared" si="3"/>
        <v>57.5</v>
      </c>
      <c r="P84" s="40" t="s">
        <v>763</v>
      </c>
    </row>
    <row r="85" spans="1:17" s="6" customFormat="1" ht="30" x14ac:dyDescent="0.25">
      <c r="A85" s="57" t="s">
        <v>36</v>
      </c>
      <c r="B85" s="57" t="s">
        <v>498</v>
      </c>
      <c r="C85" s="58" t="s">
        <v>678</v>
      </c>
      <c r="D85" s="58" t="s">
        <v>37</v>
      </c>
      <c r="E85" s="58" t="s">
        <v>38</v>
      </c>
      <c r="F85" s="59">
        <v>44650</v>
      </c>
      <c r="G85" s="58" t="s">
        <v>39</v>
      </c>
      <c r="H85" s="57">
        <v>6000</v>
      </c>
      <c r="I85" s="57">
        <v>5000</v>
      </c>
      <c r="J85" s="61">
        <f t="shared" si="4"/>
        <v>135900</v>
      </c>
      <c r="K85" s="57" t="s">
        <v>12</v>
      </c>
      <c r="L85" s="57">
        <v>58</v>
      </c>
      <c r="M85" s="57" t="s">
        <v>79</v>
      </c>
      <c r="N85" s="57">
        <v>56</v>
      </c>
      <c r="O85" s="57">
        <f t="shared" si="3"/>
        <v>57</v>
      </c>
      <c r="P85" s="60" t="s">
        <v>763</v>
      </c>
    </row>
    <row r="86" spans="1:17" s="6" customFormat="1" ht="30" hidden="1" x14ac:dyDescent="0.25">
      <c r="A86" s="69" t="s">
        <v>16</v>
      </c>
      <c r="B86" s="29" t="s">
        <v>499</v>
      </c>
      <c r="C86" s="8" t="s">
        <v>584</v>
      </c>
      <c r="D86" s="76" t="s">
        <v>478</v>
      </c>
      <c r="E86" s="76" t="s">
        <v>18</v>
      </c>
      <c r="F86" s="75">
        <v>44651</v>
      </c>
      <c r="G86" s="76" t="s">
        <v>19</v>
      </c>
      <c r="H86" s="29">
        <v>5993.64</v>
      </c>
      <c r="I86" s="29">
        <v>5500</v>
      </c>
      <c r="J86" s="61">
        <f t="shared" si="4"/>
        <v>130400</v>
      </c>
      <c r="K86" s="29" t="s">
        <v>17</v>
      </c>
      <c r="L86" s="29">
        <v>64</v>
      </c>
      <c r="M86" s="29" t="s">
        <v>47</v>
      </c>
      <c r="N86" s="29">
        <v>49</v>
      </c>
      <c r="O86" s="57">
        <f t="shared" si="3"/>
        <v>56.5</v>
      </c>
      <c r="P86" s="7" t="s">
        <v>763</v>
      </c>
    </row>
    <row r="87" spans="1:17" s="6" customFormat="1" ht="30" x14ac:dyDescent="0.25">
      <c r="A87" s="26" t="s">
        <v>170</v>
      </c>
      <c r="B87" s="26" t="s">
        <v>498</v>
      </c>
      <c r="C87" s="27" t="s">
        <v>570</v>
      </c>
      <c r="D87" s="27" t="s">
        <v>171</v>
      </c>
      <c r="E87" s="27" t="s">
        <v>172</v>
      </c>
      <c r="F87" s="28">
        <v>44650</v>
      </c>
      <c r="G87" s="27" t="s">
        <v>761</v>
      </c>
      <c r="H87" s="26">
        <v>6000</v>
      </c>
      <c r="I87" s="26">
        <v>0</v>
      </c>
      <c r="J87" s="61">
        <f t="shared" si="4"/>
        <v>130400</v>
      </c>
      <c r="K87" s="26" t="s">
        <v>79</v>
      </c>
      <c r="L87" s="26">
        <v>68</v>
      </c>
      <c r="M87" s="26" t="s">
        <v>47</v>
      </c>
      <c r="N87" s="26">
        <v>45</v>
      </c>
      <c r="O87" s="57">
        <f t="shared" si="3"/>
        <v>56.5</v>
      </c>
      <c r="P87" s="26"/>
      <c r="Q87" s="79" t="s">
        <v>431</v>
      </c>
    </row>
    <row r="88" spans="1:17" s="116" customFormat="1" hidden="1" x14ac:dyDescent="0.25">
      <c r="A88" s="57" t="s">
        <v>69</v>
      </c>
      <c r="B88" s="57" t="s">
        <v>499</v>
      </c>
      <c r="C88" s="58" t="s">
        <v>621</v>
      </c>
      <c r="D88" s="58" t="s">
        <v>470</v>
      </c>
      <c r="E88" s="58" t="s">
        <v>471</v>
      </c>
      <c r="F88" s="59">
        <v>44636</v>
      </c>
      <c r="G88" s="58" t="s">
        <v>59</v>
      </c>
      <c r="H88" s="57">
        <v>5840</v>
      </c>
      <c r="I88" s="57">
        <v>5000</v>
      </c>
      <c r="J88" s="61">
        <f t="shared" si="4"/>
        <v>125400</v>
      </c>
      <c r="K88" s="57" t="s">
        <v>12</v>
      </c>
      <c r="L88" s="57">
        <v>56</v>
      </c>
      <c r="M88" s="57" t="s">
        <v>116</v>
      </c>
      <c r="N88" s="57">
        <v>55</v>
      </c>
      <c r="O88" s="57">
        <f t="shared" si="3"/>
        <v>55.5</v>
      </c>
      <c r="P88" s="60" t="s">
        <v>763</v>
      </c>
    </row>
    <row r="89" spans="1:17" s="6" customFormat="1" ht="30" x14ac:dyDescent="0.25">
      <c r="A89" s="41" t="s">
        <v>354</v>
      </c>
      <c r="B89" s="41" t="s">
        <v>498</v>
      </c>
      <c r="C89" s="41" t="s">
        <v>605</v>
      </c>
      <c r="D89" s="47" t="s">
        <v>355</v>
      </c>
      <c r="E89" s="45" t="s">
        <v>356</v>
      </c>
      <c r="F89" s="48">
        <v>44651</v>
      </c>
      <c r="G89" s="45" t="s">
        <v>357</v>
      </c>
      <c r="H89" s="41">
        <v>6000</v>
      </c>
      <c r="I89" s="41">
        <v>4500</v>
      </c>
      <c r="J89" s="61">
        <f t="shared" si="4"/>
        <v>120900</v>
      </c>
      <c r="K89" s="41" t="s">
        <v>47</v>
      </c>
      <c r="L89" s="41">
        <v>57</v>
      </c>
      <c r="M89" s="41" t="s">
        <v>79</v>
      </c>
      <c r="N89" s="41">
        <v>54</v>
      </c>
      <c r="O89" s="57">
        <f t="shared" si="3"/>
        <v>55.5</v>
      </c>
      <c r="P89" s="41" t="s">
        <v>763</v>
      </c>
    </row>
    <row r="90" spans="1:17" s="6" customFormat="1" hidden="1" x14ac:dyDescent="0.25">
      <c r="A90" s="77" t="s">
        <v>107</v>
      </c>
      <c r="B90" s="61" t="s">
        <v>476</v>
      </c>
      <c r="C90" s="64" t="s">
        <v>690</v>
      </c>
      <c r="D90" s="78" t="s">
        <v>108</v>
      </c>
      <c r="E90" s="78" t="s">
        <v>109</v>
      </c>
      <c r="F90" s="63">
        <v>44650</v>
      </c>
      <c r="G90" s="78" t="s">
        <v>110</v>
      </c>
      <c r="H90" s="61">
        <v>5800</v>
      </c>
      <c r="I90" s="61">
        <v>0</v>
      </c>
      <c r="J90" s="61">
        <f t="shared" si="4"/>
        <v>120900</v>
      </c>
      <c r="K90" s="61" t="s">
        <v>12</v>
      </c>
      <c r="L90" s="61">
        <v>55</v>
      </c>
      <c r="M90" s="61" t="s">
        <v>47</v>
      </c>
      <c r="N90" s="118">
        <v>55</v>
      </c>
      <c r="O90" s="57">
        <f t="shared" si="3"/>
        <v>55</v>
      </c>
      <c r="P90" s="60"/>
    </row>
    <row r="91" spans="1:17" s="13" customFormat="1" ht="30" x14ac:dyDescent="0.25">
      <c r="A91" s="57" t="s">
        <v>196</v>
      </c>
      <c r="B91" s="57" t="s">
        <v>498</v>
      </c>
      <c r="C91" s="58" t="s">
        <v>638</v>
      </c>
      <c r="D91" s="58" t="s">
        <v>733</v>
      </c>
      <c r="E91" s="58" t="s">
        <v>197</v>
      </c>
      <c r="F91" s="59">
        <v>44651</v>
      </c>
      <c r="G91" s="58" t="s">
        <v>515</v>
      </c>
      <c r="H91" s="57">
        <v>5948.1</v>
      </c>
      <c r="I91" s="57">
        <v>5500</v>
      </c>
      <c r="J91" s="61">
        <f t="shared" si="4"/>
        <v>115400</v>
      </c>
      <c r="K91" s="57" t="s">
        <v>12</v>
      </c>
      <c r="L91" s="57">
        <v>61</v>
      </c>
      <c r="M91" s="57" t="s">
        <v>30</v>
      </c>
      <c r="N91" s="57">
        <v>49</v>
      </c>
      <c r="O91" s="57">
        <f t="shared" si="3"/>
        <v>55</v>
      </c>
      <c r="P91" s="60" t="s">
        <v>763</v>
      </c>
    </row>
    <row r="92" spans="1:17" s="6" customFormat="1" ht="30" hidden="1" x14ac:dyDescent="0.25">
      <c r="A92" s="65" t="s">
        <v>237</v>
      </c>
      <c r="B92" s="30" t="s">
        <v>499</v>
      </c>
      <c r="C92" s="68" t="s">
        <v>599</v>
      </c>
      <c r="D92" s="66" t="s">
        <v>645</v>
      </c>
      <c r="E92" s="66" t="s">
        <v>238</v>
      </c>
      <c r="F92" s="67">
        <v>44651</v>
      </c>
      <c r="G92" s="66" t="s">
        <v>239</v>
      </c>
      <c r="H92" s="30">
        <v>6000</v>
      </c>
      <c r="I92" s="30">
        <v>5800</v>
      </c>
      <c r="J92" s="61">
        <f t="shared" si="4"/>
        <v>109600</v>
      </c>
      <c r="K92" s="30" t="s">
        <v>493</v>
      </c>
      <c r="L92" s="30">
        <v>56</v>
      </c>
      <c r="M92" s="30" t="s">
        <v>30</v>
      </c>
      <c r="N92" s="30">
        <v>54</v>
      </c>
      <c r="O92" s="57">
        <f t="shared" si="3"/>
        <v>55</v>
      </c>
      <c r="P92" s="21" t="s">
        <v>763</v>
      </c>
    </row>
    <row r="93" spans="1:17" s="6" customFormat="1" ht="30" hidden="1" x14ac:dyDescent="0.25">
      <c r="A93" s="61" t="s">
        <v>299</v>
      </c>
      <c r="B93" s="61" t="s">
        <v>476</v>
      </c>
      <c r="C93" s="62" t="s">
        <v>634</v>
      </c>
      <c r="D93" s="62" t="s">
        <v>488</v>
      </c>
      <c r="E93" s="62" t="s">
        <v>300</v>
      </c>
      <c r="F93" s="90">
        <v>44651</v>
      </c>
      <c r="G93" s="62" t="s">
        <v>489</v>
      </c>
      <c r="H93" s="61">
        <v>5959.5</v>
      </c>
      <c r="I93" s="61">
        <v>4500</v>
      </c>
      <c r="J93" s="61">
        <f t="shared" si="4"/>
        <v>105100</v>
      </c>
      <c r="K93" s="61" t="s">
        <v>12</v>
      </c>
      <c r="L93" s="61">
        <v>54</v>
      </c>
      <c r="M93" s="61" t="s">
        <v>47</v>
      </c>
      <c r="N93" s="61">
        <v>56</v>
      </c>
      <c r="O93" s="57">
        <f t="shared" si="3"/>
        <v>55</v>
      </c>
      <c r="P93" s="60" t="s">
        <v>763</v>
      </c>
    </row>
    <row r="94" spans="1:17" s="6" customFormat="1" ht="30" x14ac:dyDescent="0.25">
      <c r="A94" s="44" t="s">
        <v>72</v>
      </c>
      <c r="B94" s="41" t="s">
        <v>498</v>
      </c>
      <c r="C94" s="45" t="s">
        <v>607</v>
      </c>
      <c r="D94" s="42" t="s">
        <v>609</v>
      </c>
      <c r="E94" s="45" t="s">
        <v>73</v>
      </c>
      <c r="F94" s="43">
        <v>44648</v>
      </c>
      <c r="G94" s="42" t="s">
        <v>708</v>
      </c>
      <c r="H94" s="41">
        <v>5875</v>
      </c>
      <c r="I94" s="41">
        <v>4900</v>
      </c>
      <c r="J94" s="61">
        <f t="shared" si="4"/>
        <v>100200</v>
      </c>
      <c r="K94" s="41" t="s">
        <v>47</v>
      </c>
      <c r="L94" s="41">
        <v>58</v>
      </c>
      <c r="M94" s="41" t="s">
        <v>17</v>
      </c>
      <c r="N94" s="41">
        <v>51</v>
      </c>
      <c r="O94" s="57">
        <f t="shared" si="3"/>
        <v>54.5</v>
      </c>
      <c r="P94" s="40" t="s">
        <v>780</v>
      </c>
    </row>
    <row r="95" spans="1:17" s="6" customFormat="1" ht="30" hidden="1" x14ac:dyDescent="0.25">
      <c r="A95" s="26" t="s">
        <v>78</v>
      </c>
      <c r="B95" s="26" t="s">
        <v>499</v>
      </c>
      <c r="C95" s="27" t="s">
        <v>572</v>
      </c>
      <c r="D95" s="27" t="s">
        <v>573</v>
      </c>
      <c r="E95" s="27" t="s">
        <v>80</v>
      </c>
      <c r="F95" s="28">
        <v>44649</v>
      </c>
      <c r="G95" s="27" t="s">
        <v>81</v>
      </c>
      <c r="H95" s="26">
        <v>6000</v>
      </c>
      <c r="I95" s="26">
        <v>5800</v>
      </c>
      <c r="J95" s="61">
        <f t="shared" si="4"/>
        <v>94400</v>
      </c>
      <c r="K95" s="26" t="s">
        <v>79</v>
      </c>
      <c r="L95" s="26">
        <v>66</v>
      </c>
      <c r="M95" s="26" t="s">
        <v>47</v>
      </c>
      <c r="N95" s="26">
        <v>43</v>
      </c>
      <c r="O95" s="57">
        <f t="shared" si="3"/>
        <v>54.5</v>
      </c>
      <c r="P95" s="26" t="s">
        <v>763</v>
      </c>
    </row>
    <row r="96" spans="1:17" s="6" customFormat="1" ht="30" x14ac:dyDescent="0.25">
      <c r="A96" s="70" t="s">
        <v>314</v>
      </c>
      <c r="B96" s="31" t="s">
        <v>498</v>
      </c>
      <c r="C96" s="15" t="s">
        <v>758</v>
      </c>
      <c r="D96" s="16" t="s">
        <v>565</v>
      </c>
      <c r="E96" s="16" t="s">
        <v>315</v>
      </c>
      <c r="F96" s="17">
        <v>44648</v>
      </c>
      <c r="G96" s="16" t="s">
        <v>432</v>
      </c>
      <c r="H96" s="31">
        <v>6000</v>
      </c>
      <c r="I96" s="31">
        <v>4500</v>
      </c>
      <c r="J96" s="61">
        <f t="shared" si="4"/>
        <v>89900</v>
      </c>
      <c r="K96" s="31" t="s">
        <v>30</v>
      </c>
      <c r="L96" s="31">
        <v>63</v>
      </c>
      <c r="M96" s="31" t="s">
        <v>116</v>
      </c>
      <c r="N96" s="31">
        <v>46</v>
      </c>
      <c r="O96" s="57">
        <f t="shared" si="3"/>
        <v>54.5</v>
      </c>
      <c r="P96" s="15" t="s">
        <v>763</v>
      </c>
    </row>
    <row r="97" spans="1:17" s="6" customFormat="1" ht="30" x14ac:dyDescent="0.25">
      <c r="A97" s="65" t="s">
        <v>70</v>
      </c>
      <c r="B97" s="30" t="s">
        <v>498</v>
      </c>
      <c r="C97" s="68" t="s">
        <v>655</v>
      </c>
      <c r="D97" s="66" t="s">
        <v>71</v>
      </c>
      <c r="E97" s="66" t="s">
        <v>540</v>
      </c>
      <c r="F97" s="67">
        <v>44636</v>
      </c>
      <c r="G97" s="66" t="s">
        <v>541</v>
      </c>
      <c r="H97" s="30">
        <v>5000</v>
      </c>
      <c r="I97" s="30">
        <v>5000</v>
      </c>
      <c r="J97" s="61">
        <f t="shared" si="4"/>
        <v>84900</v>
      </c>
      <c r="K97" s="30" t="s">
        <v>493</v>
      </c>
      <c r="L97" s="30">
        <v>46</v>
      </c>
      <c r="M97" s="30" t="s">
        <v>30</v>
      </c>
      <c r="N97" s="30">
        <v>62</v>
      </c>
      <c r="O97" s="57">
        <f t="shared" si="3"/>
        <v>54</v>
      </c>
      <c r="P97" s="21"/>
    </row>
    <row r="98" spans="1:17" s="13" customFormat="1" ht="30" hidden="1" x14ac:dyDescent="0.25">
      <c r="A98" s="65" t="s">
        <v>161</v>
      </c>
      <c r="B98" s="30" t="s">
        <v>499</v>
      </c>
      <c r="C98" s="68" t="s">
        <v>662</v>
      </c>
      <c r="D98" s="66" t="s">
        <v>528</v>
      </c>
      <c r="E98" s="66" t="s">
        <v>162</v>
      </c>
      <c r="F98" s="67">
        <v>44650</v>
      </c>
      <c r="G98" s="66" t="s">
        <v>529</v>
      </c>
      <c r="H98" s="30">
        <v>6000</v>
      </c>
      <c r="I98" s="30">
        <v>5800</v>
      </c>
      <c r="J98" s="61">
        <f t="shared" si="4"/>
        <v>79100</v>
      </c>
      <c r="K98" s="30" t="s">
        <v>493</v>
      </c>
      <c r="L98" s="30">
        <v>57</v>
      </c>
      <c r="M98" s="30" t="s">
        <v>17</v>
      </c>
      <c r="N98" s="30">
        <v>51</v>
      </c>
      <c r="O98" s="57">
        <f t="shared" ref="O98:O129" si="5">SUM(L98+N98)/2</f>
        <v>54</v>
      </c>
      <c r="P98" s="21" t="s">
        <v>763</v>
      </c>
    </row>
    <row r="99" spans="1:17" s="6" customFormat="1" ht="30" hidden="1" x14ac:dyDescent="0.25">
      <c r="A99" s="61" t="s">
        <v>297</v>
      </c>
      <c r="B99" s="61" t="s">
        <v>476</v>
      </c>
      <c r="C99" s="62" t="s">
        <v>640</v>
      </c>
      <c r="D99" s="62" t="s">
        <v>206</v>
      </c>
      <c r="E99" s="62" t="s">
        <v>298</v>
      </c>
      <c r="F99" s="90">
        <v>44650</v>
      </c>
      <c r="G99" s="62" t="s">
        <v>467</v>
      </c>
      <c r="H99" s="61">
        <v>5600</v>
      </c>
      <c r="I99" s="61">
        <v>0</v>
      </c>
      <c r="J99" s="61">
        <f t="shared" si="4"/>
        <v>79100</v>
      </c>
      <c r="K99" s="61" t="s">
        <v>12</v>
      </c>
      <c r="L99" s="61">
        <v>44</v>
      </c>
      <c r="M99" s="61" t="s">
        <v>79</v>
      </c>
      <c r="N99" s="61">
        <v>64</v>
      </c>
      <c r="O99" s="57">
        <f t="shared" si="5"/>
        <v>54</v>
      </c>
      <c r="P99" s="60"/>
      <c r="Q99" s="6" t="s">
        <v>469</v>
      </c>
    </row>
    <row r="100" spans="1:17" s="25" customFormat="1" ht="30" x14ac:dyDescent="0.25">
      <c r="A100" s="65" t="s">
        <v>328</v>
      </c>
      <c r="B100" s="30" t="s">
        <v>498</v>
      </c>
      <c r="C100" s="68" t="s">
        <v>647</v>
      </c>
      <c r="D100" s="66" t="s">
        <v>501</v>
      </c>
      <c r="E100" s="66" t="s">
        <v>329</v>
      </c>
      <c r="F100" s="67">
        <v>44651</v>
      </c>
      <c r="G100" s="66" t="s">
        <v>743</v>
      </c>
      <c r="H100" s="30">
        <v>5819</v>
      </c>
      <c r="I100" s="30">
        <v>0</v>
      </c>
      <c r="J100" s="61">
        <f t="shared" si="4"/>
        <v>79100</v>
      </c>
      <c r="K100" s="30" t="s">
        <v>493</v>
      </c>
      <c r="L100" s="30">
        <v>57</v>
      </c>
      <c r="M100" s="30" t="s">
        <v>30</v>
      </c>
      <c r="N100" s="30">
        <v>51</v>
      </c>
      <c r="O100" s="57">
        <f t="shared" si="5"/>
        <v>54</v>
      </c>
      <c r="P100" s="21"/>
    </row>
    <row r="101" spans="1:17" s="25" customFormat="1" ht="45" hidden="1" x14ac:dyDescent="0.25">
      <c r="A101" s="61" t="s">
        <v>205</v>
      </c>
      <c r="B101" s="61" t="s">
        <v>476</v>
      </c>
      <c r="C101" s="62" t="s">
        <v>642</v>
      </c>
      <c r="D101" s="62" t="s">
        <v>206</v>
      </c>
      <c r="E101" s="62" t="s">
        <v>207</v>
      </c>
      <c r="F101" s="63">
        <v>44651</v>
      </c>
      <c r="G101" s="62" t="s">
        <v>208</v>
      </c>
      <c r="H101" s="61">
        <v>5640</v>
      </c>
      <c r="I101" s="61">
        <v>0</v>
      </c>
      <c r="J101" s="61">
        <f t="shared" si="4"/>
        <v>79100</v>
      </c>
      <c r="K101" s="61" t="s">
        <v>12</v>
      </c>
      <c r="L101" s="61">
        <v>45</v>
      </c>
      <c r="M101" s="61" t="s">
        <v>116</v>
      </c>
      <c r="N101" s="61">
        <v>62</v>
      </c>
      <c r="O101" s="57">
        <f t="shared" si="5"/>
        <v>53.5</v>
      </c>
      <c r="P101" s="60"/>
    </row>
    <row r="102" spans="1:17" s="6" customFormat="1" ht="30" x14ac:dyDescent="0.25">
      <c r="A102" s="69" t="s">
        <v>269</v>
      </c>
      <c r="B102" s="29" t="s">
        <v>498</v>
      </c>
      <c r="C102" s="8" t="s">
        <v>585</v>
      </c>
      <c r="D102" s="8" t="s">
        <v>270</v>
      </c>
      <c r="E102" s="8" t="s">
        <v>271</v>
      </c>
      <c r="F102" s="9">
        <v>44651</v>
      </c>
      <c r="G102" s="8" t="s">
        <v>272</v>
      </c>
      <c r="H102" s="29">
        <v>6000</v>
      </c>
      <c r="I102" s="29">
        <v>3500</v>
      </c>
      <c r="J102" s="61">
        <f t="shared" si="4"/>
        <v>75600</v>
      </c>
      <c r="K102" s="29" t="s">
        <v>17</v>
      </c>
      <c r="L102" s="29">
        <v>52</v>
      </c>
      <c r="M102" s="29" t="s">
        <v>116</v>
      </c>
      <c r="N102" s="29">
        <v>55</v>
      </c>
      <c r="O102" s="57">
        <f t="shared" si="5"/>
        <v>53.5</v>
      </c>
      <c r="P102" s="7" t="s">
        <v>763</v>
      </c>
    </row>
    <row r="103" spans="1:17" s="6" customFormat="1" ht="30" x14ac:dyDescent="0.25">
      <c r="A103" s="44" t="s">
        <v>64</v>
      </c>
      <c r="B103" s="41" t="s">
        <v>498</v>
      </c>
      <c r="C103" s="45" t="s">
        <v>605</v>
      </c>
      <c r="D103" s="42" t="s">
        <v>606</v>
      </c>
      <c r="E103" s="45" t="s">
        <v>65</v>
      </c>
      <c r="F103" s="43">
        <v>44650</v>
      </c>
      <c r="G103" s="42" t="s">
        <v>66</v>
      </c>
      <c r="H103" s="41">
        <v>5985</v>
      </c>
      <c r="I103" s="41">
        <v>5500</v>
      </c>
      <c r="J103" s="61">
        <f t="shared" si="4"/>
        <v>70100</v>
      </c>
      <c r="K103" s="41" t="s">
        <v>47</v>
      </c>
      <c r="L103" s="41">
        <v>52</v>
      </c>
      <c r="M103" s="41" t="s">
        <v>17</v>
      </c>
      <c r="N103" s="41">
        <v>54</v>
      </c>
      <c r="O103" s="57">
        <f t="shared" si="5"/>
        <v>53</v>
      </c>
      <c r="P103" s="40" t="s">
        <v>763</v>
      </c>
    </row>
    <row r="104" spans="1:17" s="6" customFormat="1" ht="30" x14ac:dyDescent="0.25">
      <c r="A104" s="26" t="s">
        <v>97</v>
      </c>
      <c r="B104" s="26" t="s">
        <v>498</v>
      </c>
      <c r="C104" s="27" t="s">
        <v>569</v>
      </c>
      <c r="D104" s="27" t="s">
        <v>98</v>
      </c>
      <c r="E104" s="27" t="s">
        <v>95</v>
      </c>
      <c r="F104" s="28">
        <v>44650</v>
      </c>
      <c r="G104" s="27" t="s">
        <v>689</v>
      </c>
      <c r="H104" s="26">
        <v>5950</v>
      </c>
      <c r="I104" s="26">
        <v>5500</v>
      </c>
      <c r="J104" s="61">
        <f t="shared" si="4"/>
        <v>64600</v>
      </c>
      <c r="K104" s="26" t="s">
        <v>79</v>
      </c>
      <c r="L104" s="26">
        <v>56</v>
      </c>
      <c r="M104" s="26" t="s">
        <v>17</v>
      </c>
      <c r="N104" s="26">
        <v>50</v>
      </c>
      <c r="O104" s="57">
        <f t="shared" si="5"/>
        <v>53</v>
      </c>
      <c r="P104" s="26" t="s">
        <v>763</v>
      </c>
    </row>
    <row r="105" spans="1:17" s="6" customFormat="1" ht="30" x14ac:dyDescent="0.25">
      <c r="A105" s="65" t="s">
        <v>82</v>
      </c>
      <c r="B105" s="30" t="s">
        <v>498</v>
      </c>
      <c r="C105" s="68" t="s">
        <v>656</v>
      </c>
      <c r="D105" s="66" t="s">
        <v>83</v>
      </c>
      <c r="E105" s="66" t="s">
        <v>540</v>
      </c>
      <c r="F105" s="67">
        <v>44636</v>
      </c>
      <c r="G105" s="66" t="s">
        <v>542</v>
      </c>
      <c r="H105" s="30">
        <v>4350</v>
      </c>
      <c r="I105" s="30">
        <v>4100</v>
      </c>
      <c r="J105" s="61">
        <f t="shared" si="4"/>
        <v>60500</v>
      </c>
      <c r="K105" s="30" t="s">
        <v>493</v>
      </c>
      <c r="L105" s="30">
        <v>55</v>
      </c>
      <c r="M105" s="30" t="s">
        <v>116</v>
      </c>
      <c r="N105" s="30">
        <v>50</v>
      </c>
      <c r="O105" s="57">
        <f t="shared" si="5"/>
        <v>52.5</v>
      </c>
      <c r="P105" s="21" t="s">
        <v>763</v>
      </c>
    </row>
    <row r="106" spans="1:17" s="25" customFormat="1" ht="30" hidden="1" x14ac:dyDescent="0.25">
      <c r="A106" s="61" t="s">
        <v>339</v>
      </c>
      <c r="B106" s="61" t="s">
        <v>476</v>
      </c>
      <c r="C106" s="62" t="s">
        <v>640</v>
      </c>
      <c r="D106" s="62" t="s">
        <v>500</v>
      </c>
      <c r="E106" s="62" t="s">
        <v>340</v>
      </c>
      <c r="F106" s="90">
        <v>44652</v>
      </c>
      <c r="G106" s="62" t="s">
        <v>341</v>
      </c>
      <c r="H106" s="61">
        <v>5800</v>
      </c>
      <c r="I106" s="61">
        <v>4500</v>
      </c>
      <c r="J106" s="61">
        <f t="shared" si="4"/>
        <v>56000</v>
      </c>
      <c r="K106" s="61" t="s">
        <v>12</v>
      </c>
      <c r="L106" s="61">
        <v>57</v>
      </c>
      <c r="M106" s="61" t="s">
        <v>17</v>
      </c>
      <c r="N106" s="61">
        <v>48</v>
      </c>
      <c r="O106" s="57">
        <f t="shared" si="5"/>
        <v>52.5</v>
      </c>
      <c r="P106" s="60" t="s">
        <v>763</v>
      </c>
    </row>
    <row r="107" spans="1:17" s="6" customFormat="1" ht="45" x14ac:dyDescent="0.25">
      <c r="A107" s="65" t="s">
        <v>333</v>
      </c>
      <c r="B107" s="30" t="s">
        <v>498</v>
      </c>
      <c r="C107" s="68" t="s">
        <v>649</v>
      </c>
      <c r="D107" s="66" t="s">
        <v>534</v>
      </c>
      <c r="E107" s="66" t="s">
        <v>334</v>
      </c>
      <c r="F107" s="67">
        <v>44651</v>
      </c>
      <c r="G107" s="66" t="s">
        <v>535</v>
      </c>
      <c r="H107" s="30">
        <v>4200</v>
      </c>
      <c r="I107" s="30">
        <v>4200</v>
      </c>
      <c r="J107" s="61">
        <f t="shared" si="4"/>
        <v>51800</v>
      </c>
      <c r="K107" s="30" t="s">
        <v>493</v>
      </c>
      <c r="L107" s="30">
        <v>50</v>
      </c>
      <c r="M107" s="30" t="s">
        <v>79</v>
      </c>
      <c r="N107" s="30">
        <v>53</v>
      </c>
      <c r="O107" s="57">
        <f t="shared" si="5"/>
        <v>51.5</v>
      </c>
      <c r="P107" s="21"/>
    </row>
    <row r="108" spans="1:17" s="79" customFormat="1" hidden="1" x14ac:dyDescent="0.25">
      <c r="A108" s="57" t="s">
        <v>346</v>
      </c>
      <c r="B108" s="57" t="s">
        <v>499</v>
      </c>
      <c r="C108" s="58" t="s">
        <v>633</v>
      </c>
      <c r="D108" s="58" t="s">
        <v>347</v>
      </c>
      <c r="E108" s="58" t="s">
        <v>473</v>
      </c>
      <c r="F108" s="59">
        <v>44650</v>
      </c>
      <c r="G108" s="58" t="s">
        <v>472</v>
      </c>
      <c r="H108" s="57">
        <v>6000</v>
      </c>
      <c r="I108" s="57">
        <v>5800</v>
      </c>
      <c r="J108" s="61">
        <f t="shared" si="4"/>
        <v>46000</v>
      </c>
      <c r="K108" s="57" t="s">
        <v>12</v>
      </c>
      <c r="L108" s="57">
        <v>53</v>
      </c>
      <c r="M108" s="57" t="s">
        <v>79</v>
      </c>
      <c r="N108" s="57">
        <v>50</v>
      </c>
      <c r="O108" s="57">
        <f t="shared" si="5"/>
        <v>51.5</v>
      </c>
      <c r="P108" s="60" t="s">
        <v>763</v>
      </c>
    </row>
    <row r="109" spans="1:17" s="25" customFormat="1" ht="30" hidden="1" x14ac:dyDescent="0.25">
      <c r="A109" s="61" t="s">
        <v>389</v>
      </c>
      <c r="B109" s="61" t="s">
        <v>476</v>
      </c>
      <c r="C109" s="62" t="s">
        <v>640</v>
      </c>
      <c r="D109" s="62" t="s">
        <v>390</v>
      </c>
      <c r="E109" s="62" t="s">
        <v>391</v>
      </c>
      <c r="F109" s="63">
        <v>44651</v>
      </c>
      <c r="G109" s="62" t="s">
        <v>392</v>
      </c>
      <c r="H109" s="61">
        <v>5200</v>
      </c>
      <c r="I109" s="61">
        <v>4500</v>
      </c>
      <c r="J109" s="61">
        <f t="shared" si="4"/>
        <v>41500</v>
      </c>
      <c r="K109" s="61" t="s">
        <v>12</v>
      </c>
      <c r="L109" s="61">
        <v>52</v>
      </c>
      <c r="M109" s="61" t="s">
        <v>493</v>
      </c>
      <c r="N109" s="61">
        <v>51</v>
      </c>
      <c r="O109" s="57">
        <f t="shared" si="5"/>
        <v>51.5</v>
      </c>
      <c r="P109" s="60" t="s">
        <v>781</v>
      </c>
      <c r="Q109" s="25" t="s">
        <v>449</v>
      </c>
    </row>
    <row r="110" spans="1:17" s="6" customFormat="1" ht="30" x14ac:dyDescent="0.25">
      <c r="A110" s="69" t="s">
        <v>422</v>
      </c>
      <c r="B110" s="29" t="s">
        <v>498</v>
      </c>
      <c r="C110" s="8" t="s">
        <v>586</v>
      </c>
      <c r="D110" s="8" t="s">
        <v>444</v>
      </c>
      <c r="E110" s="8" t="s">
        <v>445</v>
      </c>
      <c r="F110" s="9">
        <v>44651</v>
      </c>
      <c r="G110" s="8" t="s">
        <v>446</v>
      </c>
      <c r="H110" s="29">
        <v>4950</v>
      </c>
      <c r="I110" s="29">
        <v>3500</v>
      </c>
      <c r="J110" s="61">
        <f t="shared" si="4"/>
        <v>38000</v>
      </c>
      <c r="K110" s="29" t="s">
        <v>17</v>
      </c>
      <c r="L110" s="29">
        <v>52</v>
      </c>
      <c r="M110" s="29" t="s">
        <v>30</v>
      </c>
      <c r="N110" s="29">
        <v>51</v>
      </c>
      <c r="O110" s="57">
        <f t="shared" si="5"/>
        <v>51.5</v>
      </c>
      <c r="P110" s="7" t="s">
        <v>782</v>
      </c>
    </row>
    <row r="111" spans="1:17" s="6" customFormat="1" x14ac:dyDescent="0.25">
      <c r="A111" s="57" t="s">
        <v>290</v>
      </c>
      <c r="B111" s="57" t="s">
        <v>498</v>
      </c>
      <c r="C111" s="58" t="s">
        <v>627</v>
      </c>
      <c r="D111" s="58" t="s">
        <v>524</v>
      </c>
      <c r="E111" s="58" t="s">
        <v>291</v>
      </c>
      <c r="F111" s="59">
        <v>44651</v>
      </c>
      <c r="G111" s="58" t="s">
        <v>292</v>
      </c>
      <c r="H111" s="57">
        <v>6000</v>
      </c>
      <c r="I111" s="57">
        <v>5000</v>
      </c>
      <c r="J111" s="61">
        <f t="shared" si="4"/>
        <v>33000</v>
      </c>
      <c r="K111" s="57" t="s">
        <v>12</v>
      </c>
      <c r="L111" s="57">
        <v>53</v>
      </c>
      <c r="M111" s="57" t="s">
        <v>17</v>
      </c>
      <c r="N111" s="57">
        <v>49</v>
      </c>
      <c r="O111" s="57">
        <f t="shared" si="5"/>
        <v>51</v>
      </c>
      <c r="P111" s="60" t="s">
        <v>783</v>
      </c>
    </row>
    <row r="112" spans="1:17" s="6" customFormat="1" hidden="1" x14ac:dyDescent="0.25">
      <c r="A112" s="37" t="s">
        <v>306</v>
      </c>
      <c r="B112" s="36" t="s">
        <v>499</v>
      </c>
      <c r="C112" s="37" t="s">
        <v>601</v>
      </c>
      <c r="D112" s="38" t="s">
        <v>468</v>
      </c>
      <c r="E112" s="38" t="s">
        <v>307</v>
      </c>
      <c r="F112" s="39">
        <v>44651</v>
      </c>
      <c r="G112" s="38" t="s">
        <v>308</v>
      </c>
      <c r="H112" s="36">
        <v>5900</v>
      </c>
      <c r="I112" s="36">
        <v>4000</v>
      </c>
      <c r="J112" s="61">
        <f t="shared" si="4"/>
        <v>29000</v>
      </c>
      <c r="K112" s="36" t="s">
        <v>116</v>
      </c>
      <c r="L112" s="36">
        <v>49</v>
      </c>
      <c r="M112" s="36" t="s">
        <v>79</v>
      </c>
      <c r="N112" s="36">
        <v>53</v>
      </c>
      <c r="O112" s="57">
        <f t="shared" si="5"/>
        <v>51</v>
      </c>
      <c r="P112" s="7" t="s">
        <v>784</v>
      </c>
    </row>
    <row r="113" spans="1:16" s="25" customFormat="1" ht="45" hidden="1" x14ac:dyDescent="0.25">
      <c r="A113" s="26" t="s">
        <v>362</v>
      </c>
      <c r="B113" s="26" t="s">
        <v>499</v>
      </c>
      <c r="C113" s="27" t="s">
        <v>571</v>
      </c>
      <c r="D113" s="27" t="s">
        <v>363</v>
      </c>
      <c r="E113" s="27" t="s">
        <v>364</v>
      </c>
      <c r="F113" s="28">
        <v>44651</v>
      </c>
      <c r="G113" s="27" t="s">
        <v>439</v>
      </c>
      <c r="H113" s="26">
        <v>5320</v>
      </c>
      <c r="I113" s="26">
        <v>5000</v>
      </c>
      <c r="J113" s="61">
        <f t="shared" si="4"/>
        <v>24000</v>
      </c>
      <c r="K113" s="26" t="s">
        <v>79</v>
      </c>
      <c r="L113" s="26">
        <v>61</v>
      </c>
      <c r="M113" s="26" t="s">
        <v>30</v>
      </c>
      <c r="N113" s="26">
        <v>40</v>
      </c>
      <c r="O113" s="57">
        <f t="shared" si="5"/>
        <v>50.5</v>
      </c>
      <c r="P113" s="26" t="s">
        <v>763</v>
      </c>
    </row>
    <row r="114" spans="1:16" s="6" customFormat="1" ht="60" x14ac:dyDescent="0.25">
      <c r="A114" s="70" t="s">
        <v>91</v>
      </c>
      <c r="B114" s="31" t="s">
        <v>498</v>
      </c>
      <c r="C114" s="15"/>
      <c r="D114" s="16" t="s">
        <v>504</v>
      </c>
      <c r="E114" s="16" t="s">
        <v>505</v>
      </c>
      <c r="F114" s="17">
        <v>44651</v>
      </c>
      <c r="G114" s="16" t="s">
        <v>92</v>
      </c>
      <c r="H114" s="31">
        <v>6000</v>
      </c>
      <c r="I114" s="31">
        <v>0</v>
      </c>
      <c r="J114" s="61">
        <f t="shared" si="4"/>
        <v>24000</v>
      </c>
      <c r="K114" s="31" t="s">
        <v>30</v>
      </c>
      <c r="L114" s="31">
        <v>41</v>
      </c>
      <c r="M114" s="31" t="s">
        <v>17</v>
      </c>
      <c r="N114" s="31">
        <v>59</v>
      </c>
      <c r="O114" s="57">
        <f t="shared" si="5"/>
        <v>50</v>
      </c>
      <c r="P114" s="15"/>
    </row>
    <row r="115" spans="1:16" s="6" customFormat="1" ht="30" hidden="1" x14ac:dyDescent="0.25">
      <c r="A115" s="65" t="s">
        <v>113</v>
      </c>
      <c r="B115" s="30" t="s">
        <v>499</v>
      </c>
      <c r="C115" s="68" t="s">
        <v>665</v>
      </c>
      <c r="D115" s="66" t="s">
        <v>114</v>
      </c>
      <c r="E115" s="66" t="s">
        <v>540</v>
      </c>
      <c r="F115" s="67">
        <v>44638</v>
      </c>
      <c r="G115" s="66" t="s">
        <v>556</v>
      </c>
      <c r="H115" s="30">
        <v>4450</v>
      </c>
      <c r="I115" s="30">
        <v>4000</v>
      </c>
      <c r="J115" s="61">
        <f t="shared" si="4"/>
        <v>20000</v>
      </c>
      <c r="K115" s="30" t="s">
        <v>493</v>
      </c>
      <c r="L115" s="30">
        <v>58</v>
      </c>
      <c r="M115" s="30" t="s">
        <v>47</v>
      </c>
      <c r="N115" s="30">
        <v>42</v>
      </c>
      <c r="O115" s="57">
        <f t="shared" si="5"/>
        <v>50</v>
      </c>
      <c r="P115" s="21" t="s">
        <v>763</v>
      </c>
    </row>
    <row r="116" spans="1:16" s="6" customFormat="1" ht="60" hidden="1" x14ac:dyDescent="0.25">
      <c r="A116" s="65" t="s">
        <v>273</v>
      </c>
      <c r="B116" s="30" t="s">
        <v>499</v>
      </c>
      <c r="C116" s="68" t="s">
        <v>670</v>
      </c>
      <c r="D116" s="66" t="s">
        <v>562</v>
      </c>
      <c r="E116" s="66" t="s">
        <v>274</v>
      </c>
      <c r="F116" s="67">
        <v>44651</v>
      </c>
      <c r="G116" s="66" t="s">
        <v>275</v>
      </c>
      <c r="H116" s="30">
        <v>6000</v>
      </c>
      <c r="I116" s="30">
        <v>0</v>
      </c>
      <c r="J116" s="61">
        <f t="shared" si="4"/>
        <v>20000</v>
      </c>
      <c r="K116" s="30" t="s">
        <v>493</v>
      </c>
      <c r="L116" s="30">
        <v>48</v>
      </c>
      <c r="M116" s="30" t="s">
        <v>79</v>
      </c>
      <c r="N116" s="30">
        <v>56</v>
      </c>
      <c r="O116" s="57">
        <f t="shared" si="5"/>
        <v>52</v>
      </c>
      <c r="P116" s="21"/>
    </row>
    <row r="117" spans="1:16" s="6" customFormat="1" ht="60" hidden="1" x14ac:dyDescent="0.25">
      <c r="A117" s="26" t="s">
        <v>385</v>
      </c>
      <c r="B117" s="26" t="s">
        <v>499</v>
      </c>
      <c r="C117" s="27" t="s">
        <v>580</v>
      </c>
      <c r="D117" s="27" t="s">
        <v>386</v>
      </c>
      <c r="E117" s="27" t="s">
        <v>387</v>
      </c>
      <c r="F117" s="28">
        <v>44651</v>
      </c>
      <c r="G117" s="27" t="s">
        <v>388</v>
      </c>
      <c r="H117" s="26">
        <v>5920</v>
      </c>
      <c r="I117" s="26">
        <v>5500</v>
      </c>
      <c r="J117" s="61">
        <f t="shared" si="4"/>
        <v>14500</v>
      </c>
      <c r="K117" s="26" t="s">
        <v>79</v>
      </c>
      <c r="L117" s="26">
        <v>54</v>
      </c>
      <c r="M117" s="26" t="s">
        <v>30</v>
      </c>
      <c r="N117" s="26">
        <v>46</v>
      </c>
      <c r="O117" s="57">
        <f t="shared" si="5"/>
        <v>50</v>
      </c>
      <c r="P117" s="124" t="s">
        <v>785</v>
      </c>
    </row>
    <row r="118" spans="1:16" s="6" customFormat="1" ht="45" x14ac:dyDescent="0.25">
      <c r="A118" s="57" t="s">
        <v>223</v>
      </c>
      <c r="B118" s="57" t="s">
        <v>498</v>
      </c>
      <c r="C118" s="58" t="s">
        <v>678</v>
      </c>
      <c r="D118" s="58" t="s">
        <v>516</v>
      </c>
      <c r="E118" s="58" t="s">
        <v>224</v>
      </c>
      <c r="F118" s="59">
        <v>44651</v>
      </c>
      <c r="G118" s="58" t="s">
        <v>517</v>
      </c>
      <c r="H118" s="57">
        <v>5750.74</v>
      </c>
      <c r="I118" s="57">
        <v>4500</v>
      </c>
      <c r="J118" s="61">
        <f t="shared" si="4"/>
        <v>10000</v>
      </c>
      <c r="K118" s="57" t="s">
        <v>12</v>
      </c>
      <c r="L118" s="57">
        <v>49</v>
      </c>
      <c r="M118" s="57" t="s">
        <v>116</v>
      </c>
      <c r="N118" s="57">
        <v>50</v>
      </c>
      <c r="O118" s="57">
        <f t="shared" si="5"/>
        <v>49.5</v>
      </c>
      <c r="P118" s="60" t="s">
        <v>763</v>
      </c>
    </row>
    <row r="119" spans="1:16" s="6" customFormat="1" ht="30" x14ac:dyDescent="0.25">
      <c r="A119" s="57" t="s">
        <v>240</v>
      </c>
      <c r="B119" s="57" t="s">
        <v>498</v>
      </c>
      <c r="C119" s="58" t="s">
        <v>682</v>
      </c>
      <c r="D119" s="58" t="s">
        <v>241</v>
      </c>
      <c r="E119" s="58" t="s">
        <v>44</v>
      </c>
      <c r="F119" s="59">
        <v>44648</v>
      </c>
      <c r="G119" s="58" t="s">
        <v>729</v>
      </c>
      <c r="H119" s="57">
        <v>6000</v>
      </c>
      <c r="I119" s="57">
        <v>4000</v>
      </c>
      <c r="J119" s="61">
        <f t="shared" si="4"/>
        <v>6000</v>
      </c>
      <c r="K119" s="57" t="s">
        <v>12</v>
      </c>
      <c r="L119" s="57">
        <v>51</v>
      </c>
      <c r="M119" s="57" t="s">
        <v>30</v>
      </c>
      <c r="N119" s="57">
        <v>48</v>
      </c>
      <c r="O119" s="57">
        <f t="shared" si="5"/>
        <v>49.5</v>
      </c>
      <c r="P119" s="60" t="s">
        <v>763</v>
      </c>
    </row>
    <row r="120" spans="1:16" s="6" customFormat="1" ht="30" hidden="1" x14ac:dyDescent="0.25">
      <c r="A120" s="65" t="s">
        <v>55</v>
      </c>
      <c r="B120" s="30" t="s">
        <v>499</v>
      </c>
      <c r="C120" s="68" t="s">
        <v>661</v>
      </c>
      <c r="D120" s="66" t="s">
        <v>527</v>
      </c>
      <c r="E120" s="66" t="s">
        <v>56</v>
      </c>
      <c r="F120" s="67">
        <v>44649</v>
      </c>
      <c r="G120" s="66" t="s">
        <v>57</v>
      </c>
      <c r="H120" s="30">
        <v>3100</v>
      </c>
      <c r="I120" s="30">
        <v>2800</v>
      </c>
      <c r="J120" s="61">
        <f t="shared" si="4"/>
        <v>3200</v>
      </c>
      <c r="K120" s="30" t="s">
        <v>493</v>
      </c>
      <c r="L120" s="30">
        <v>57</v>
      </c>
      <c r="M120" s="30" t="s">
        <v>47</v>
      </c>
      <c r="N120" s="30">
        <v>42</v>
      </c>
      <c r="O120" s="57">
        <f t="shared" si="5"/>
        <v>49.5</v>
      </c>
      <c r="P120" s="21" t="s">
        <v>763</v>
      </c>
    </row>
    <row r="121" spans="1:16" s="6" customFormat="1" ht="30" x14ac:dyDescent="0.25">
      <c r="A121" s="65" t="s">
        <v>163</v>
      </c>
      <c r="B121" s="30" t="s">
        <v>498</v>
      </c>
      <c r="C121" s="68" t="s">
        <v>643</v>
      </c>
      <c r="D121" s="66" t="s">
        <v>164</v>
      </c>
      <c r="E121" s="66" t="s">
        <v>165</v>
      </c>
      <c r="F121" s="67">
        <v>44651</v>
      </c>
      <c r="G121" s="66" t="s">
        <v>166</v>
      </c>
      <c r="H121" s="30">
        <v>3760</v>
      </c>
      <c r="I121" s="30">
        <v>3200</v>
      </c>
      <c r="J121" s="61">
        <f t="shared" si="4"/>
        <v>0</v>
      </c>
      <c r="K121" s="30" t="s">
        <v>493</v>
      </c>
      <c r="L121" s="30">
        <v>51</v>
      </c>
      <c r="M121" s="30" t="s">
        <v>47</v>
      </c>
      <c r="N121" s="30">
        <v>48</v>
      </c>
      <c r="O121" s="57">
        <f t="shared" si="5"/>
        <v>49.5</v>
      </c>
      <c r="P121" s="21" t="s">
        <v>763</v>
      </c>
    </row>
    <row r="122" spans="1:16" s="6" customFormat="1" hidden="1" x14ac:dyDescent="0.25">
      <c r="A122" s="57" t="s">
        <v>265</v>
      </c>
      <c r="B122" s="57" t="s">
        <v>499</v>
      </c>
      <c r="C122" s="58" t="s">
        <v>630</v>
      </c>
      <c r="D122" s="58" t="s">
        <v>266</v>
      </c>
      <c r="E122" s="58" t="s">
        <v>267</v>
      </c>
      <c r="F122" s="59">
        <v>44650</v>
      </c>
      <c r="G122" s="58" t="s">
        <v>268</v>
      </c>
      <c r="H122" s="57">
        <v>5950</v>
      </c>
      <c r="I122" s="57"/>
      <c r="J122" s="61">
        <f t="shared" si="4"/>
        <v>0</v>
      </c>
      <c r="K122" s="57" t="s">
        <v>12</v>
      </c>
      <c r="L122" s="57">
        <v>52</v>
      </c>
      <c r="M122" s="57" t="s">
        <v>30</v>
      </c>
      <c r="N122" s="57">
        <v>47</v>
      </c>
      <c r="O122" s="57">
        <f t="shared" si="5"/>
        <v>49.5</v>
      </c>
      <c r="P122" s="60"/>
    </row>
    <row r="123" spans="1:16" s="6" customFormat="1" ht="30" x14ac:dyDescent="0.25">
      <c r="A123" s="65" t="s">
        <v>102</v>
      </c>
      <c r="B123" s="30" t="s">
        <v>498</v>
      </c>
      <c r="C123" s="68" t="s">
        <v>657</v>
      </c>
      <c r="D123" s="66" t="s">
        <v>103</v>
      </c>
      <c r="E123" s="66" t="s">
        <v>104</v>
      </c>
      <c r="F123" s="67">
        <v>44650</v>
      </c>
      <c r="G123" s="66" t="s">
        <v>543</v>
      </c>
      <c r="H123" s="30">
        <v>3300</v>
      </c>
      <c r="I123" s="30"/>
      <c r="J123" s="61">
        <f t="shared" si="4"/>
        <v>0</v>
      </c>
      <c r="K123" s="30" t="s">
        <v>493</v>
      </c>
      <c r="L123" s="30">
        <v>48</v>
      </c>
      <c r="M123" s="30" t="s">
        <v>116</v>
      </c>
      <c r="N123" s="30">
        <v>50</v>
      </c>
      <c r="O123" s="57">
        <f t="shared" si="5"/>
        <v>49</v>
      </c>
      <c r="P123" s="21"/>
    </row>
    <row r="124" spans="1:16" s="6" customFormat="1" ht="45" x14ac:dyDescent="0.25">
      <c r="A124" s="65" t="s">
        <v>320</v>
      </c>
      <c r="B124" s="30" t="s">
        <v>498</v>
      </c>
      <c r="C124" s="68" t="s">
        <v>660</v>
      </c>
      <c r="D124" s="66" t="s">
        <v>548</v>
      </c>
      <c r="E124" s="66" t="s">
        <v>549</v>
      </c>
      <c r="F124" s="67">
        <v>44649</v>
      </c>
      <c r="G124" s="66" t="s">
        <v>550</v>
      </c>
      <c r="H124" s="30">
        <v>5785</v>
      </c>
      <c r="I124" s="30"/>
      <c r="J124" s="61">
        <f t="shared" si="4"/>
        <v>0</v>
      </c>
      <c r="K124" s="30" t="s">
        <v>493</v>
      </c>
      <c r="L124" s="30">
        <v>48</v>
      </c>
      <c r="M124" s="30" t="s">
        <v>30</v>
      </c>
      <c r="N124" s="30">
        <v>50</v>
      </c>
      <c r="O124" s="57">
        <f t="shared" si="5"/>
        <v>49</v>
      </c>
      <c r="P124" s="21"/>
    </row>
    <row r="125" spans="1:16" s="6" customFormat="1" ht="60" hidden="1" x14ac:dyDescent="0.25">
      <c r="A125" s="65" t="s">
        <v>26</v>
      </c>
      <c r="B125" s="30" t="s">
        <v>499</v>
      </c>
      <c r="C125" s="68" t="s">
        <v>664</v>
      </c>
      <c r="D125" s="66" t="s">
        <v>27</v>
      </c>
      <c r="E125" s="66" t="s">
        <v>28</v>
      </c>
      <c r="F125" s="67">
        <v>44648</v>
      </c>
      <c r="G125" s="66" t="s">
        <v>554</v>
      </c>
      <c r="H125" s="30">
        <v>5000</v>
      </c>
      <c r="I125" s="30"/>
      <c r="J125" s="61">
        <f t="shared" si="4"/>
        <v>0</v>
      </c>
      <c r="K125" s="30" t="s">
        <v>493</v>
      </c>
      <c r="L125" s="30">
        <v>59</v>
      </c>
      <c r="M125" s="30" t="s">
        <v>47</v>
      </c>
      <c r="N125" s="30">
        <v>38</v>
      </c>
      <c r="O125" s="57">
        <f t="shared" si="5"/>
        <v>48.5</v>
      </c>
      <c r="P125" s="21"/>
    </row>
    <row r="126" spans="1:16" s="6" customFormat="1" ht="30" hidden="1" x14ac:dyDescent="0.25">
      <c r="A126" s="57" t="s">
        <v>84</v>
      </c>
      <c r="B126" s="57" t="s">
        <v>499</v>
      </c>
      <c r="C126" s="58" t="s">
        <v>622</v>
      </c>
      <c r="D126" s="58" t="s">
        <v>85</v>
      </c>
      <c r="E126" s="58" t="s">
        <v>86</v>
      </c>
      <c r="F126" s="59">
        <v>44644</v>
      </c>
      <c r="G126" s="58" t="s">
        <v>87</v>
      </c>
      <c r="H126" s="57">
        <v>6000</v>
      </c>
      <c r="I126" s="57"/>
      <c r="J126" s="61">
        <f t="shared" si="4"/>
        <v>0</v>
      </c>
      <c r="K126" s="57" t="s">
        <v>12</v>
      </c>
      <c r="L126" s="57">
        <v>61</v>
      </c>
      <c r="M126" s="57" t="s">
        <v>47</v>
      </c>
      <c r="N126" s="57">
        <v>36</v>
      </c>
      <c r="O126" s="57">
        <f t="shared" si="5"/>
        <v>48.5</v>
      </c>
      <c r="P126" s="60"/>
    </row>
    <row r="127" spans="1:16" s="6" customFormat="1" hidden="1" x14ac:dyDescent="0.25">
      <c r="A127" s="44" t="s">
        <v>393</v>
      </c>
      <c r="B127" s="41" t="s">
        <v>499</v>
      </c>
      <c r="C127" s="45" t="s">
        <v>605</v>
      </c>
      <c r="D127" s="42" t="s">
        <v>394</v>
      </c>
      <c r="E127" s="45" t="s">
        <v>395</v>
      </c>
      <c r="F127" s="43">
        <v>44651</v>
      </c>
      <c r="G127" s="42" t="s">
        <v>396</v>
      </c>
      <c r="H127" s="41">
        <v>5980</v>
      </c>
      <c r="I127" s="41"/>
      <c r="J127" s="61">
        <f t="shared" si="4"/>
        <v>0</v>
      </c>
      <c r="K127" s="41" t="s">
        <v>47</v>
      </c>
      <c r="L127" s="41">
        <v>47</v>
      </c>
      <c r="M127" s="41" t="s">
        <v>79</v>
      </c>
      <c r="N127" s="41">
        <v>50</v>
      </c>
      <c r="O127" s="57">
        <f t="shared" si="5"/>
        <v>48.5</v>
      </c>
      <c r="P127" s="40"/>
    </row>
    <row r="128" spans="1:16" s="6" customFormat="1" x14ac:dyDescent="0.25">
      <c r="A128" s="70" t="s">
        <v>51</v>
      </c>
      <c r="B128" s="31" t="s">
        <v>498</v>
      </c>
      <c r="C128" s="15"/>
      <c r="D128" s="16" t="s">
        <v>52</v>
      </c>
      <c r="E128" s="16" t="s">
        <v>53</v>
      </c>
      <c r="F128" s="17">
        <v>44651</v>
      </c>
      <c r="G128" s="16" t="s">
        <v>54</v>
      </c>
      <c r="H128" s="31">
        <v>5896</v>
      </c>
      <c r="I128" s="31"/>
      <c r="J128" s="61">
        <f t="shared" si="4"/>
        <v>0</v>
      </c>
      <c r="K128" s="31" t="s">
        <v>30</v>
      </c>
      <c r="L128" s="31">
        <v>51</v>
      </c>
      <c r="M128" s="31" t="s">
        <v>17</v>
      </c>
      <c r="N128" s="31">
        <v>45</v>
      </c>
      <c r="O128" s="57">
        <f t="shared" si="5"/>
        <v>48</v>
      </c>
      <c r="P128" s="15"/>
    </row>
    <row r="129" spans="1:18" ht="30" hidden="1" x14ac:dyDescent="0.25">
      <c r="A129" s="57" t="s">
        <v>201</v>
      </c>
      <c r="B129" s="57" t="s">
        <v>499</v>
      </c>
      <c r="C129" s="58" t="s">
        <v>626</v>
      </c>
      <c r="D129" s="58" t="s">
        <v>202</v>
      </c>
      <c r="E129" s="58" t="s">
        <v>203</v>
      </c>
      <c r="F129" s="59">
        <v>44648</v>
      </c>
      <c r="G129" s="58" t="s">
        <v>204</v>
      </c>
      <c r="H129" s="57">
        <v>6000</v>
      </c>
      <c r="I129" s="57"/>
      <c r="J129" s="61">
        <f t="shared" si="4"/>
        <v>0</v>
      </c>
      <c r="K129" s="57" t="s">
        <v>12</v>
      </c>
      <c r="L129" s="57">
        <v>45</v>
      </c>
      <c r="M129" s="57" t="s">
        <v>30</v>
      </c>
      <c r="N129" s="57">
        <v>51</v>
      </c>
      <c r="O129" s="57">
        <f t="shared" si="5"/>
        <v>48</v>
      </c>
      <c r="P129" s="60"/>
    </row>
    <row r="130" spans="1:18" s="6" customFormat="1" ht="30" x14ac:dyDescent="0.25">
      <c r="A130" s="57" t="s">
        <v>425</v>
      </c>
      <c r="B130" s="57" t="s">
        <v>498</v>
      </c>
      <c r="C130" s="58" t="s">
        <v>675</v>
      </c>
      <c r="D130" s="58" t="s">
        <v>676</v>
      </c>
      <c r="E130" s="58" t="s">
        <v>506</v>
      </c>
      <c r="F130" s="59">
        <v>44650</v>
      </c>
      <c r="G130" s="58" t="s">
        <v>507</v>
      </c>
      <c r="H130" s="57">
        <v>6000</v>
      </c>
      <c r="I130" s="57"/>
      <c r="J130" s="61">
        <f t="shared" si="4"/>
        <v>0</v>
      </c>
      <c r="K130" s="57" t="s">
        <v>12</v>
      </c>
      <c r="L130" s="57">
        <v>51</v>
      </c>
      <c r="M130" s="57" t="s">
        <v>493</v>
      </c>
      <c r="N130" s="57">
        <v>45</v>
      </c>
      <c r="O130" s="57">
        <f t="shared" ref="O130:O161" si="6">SUM(L130+N130)/2</f>
        <v>48</v>
      </c>
      <c r="P130" s="60"/>
    </row>
    <row r="131" spans="1:18" s="6" customFormat="1" ht="30" hidden="1" x14ac:dyDescent="0.25">
      <c r="A131" s="37" t="s">
        <v>286</v>
      </c>
      <c r="B131" s="36" t="s">
        <v>499</v>
      </c>
      <c r="C131" s="37" t="s">
        <v>600</v>
      </c>
      <c r="D131" s="38" t="s">
        <v>287</v>
      </c>
      <c r="E131" s="38" t="s">
        <v>288</v>
      </c>
      <c r="F131" s="39">
        <v>44651</v>
      </c>
      <c r="G131" s="38" t="s">
        <v>289</v>
      </c>
      <c r="H131" s="36">
        <v>6000</v>
      </c>
      <c r="I131" s="36"/>
      <c r="J131" s="61">
        <f t="shared" si="4"/>
        <v>0</v>
      </c>
      <c r="K131" s="36" t="s">
        <v>116</v>
      </c>
      <c r="L131" s="36">
        <v>41</v>
      </c>
      <c r="M131" s="36" t="s">
        <v>30</v>
      </c>
      <c r="N131" s="36">
        <v>53</v>
      </c>
      <c r="O131" s="57">
        <f t="shared" si="6"/>
        <v>47</v>
      </c>
      <c r="P131" s="24"/>
    </row>
    <row r="132" spans="1:18" s="6" customFormat="1" ht="30" x14ac:dyDescent="0.25">
      <c r="A132" s="44" t="s">
        <v>402</v>
      </c>
      <c r="B132" s="41" t="s">
        <v>498</v>
      </c>
      <c r="C132" s="45" t="s">
        <v>605</v>
      </c>
      <c r="D132" s="42" t="s">
        <v>403</v>
      </c>
      <c r="E132" s="45" t="s">
        <v>404</v>
      </c>
      <c r="F132" s="43">
        <v>44651</v>
      </c>
      <c r="G132" s="42" t="s">
        <v>405</v>
      </c>
      <c r="H132" s="41">
        <v>6000</v>
      </c>
      <c r="I132" s="41"/>
      <c r="J132" s="61">
        <f t="shared" ref="J132:J143" si="7">J131-I132</f>
        <v>0</v>
      </c>
      <c r="K132" s="41" t="s">
        <v>47</v>
      </c>
      <c r="L132" s="41">
        <v>53</v>
      </c>
      <c r="M132" s="41" t="s">
        <v>79</v>
      </c>
      <c r="N132" s="41">
        <v>39</v>
      </c>
      <c r="O132" s="57">
        <f t="shared" si="6"/>
        <v>46</v>
      </c>
      <c r="P132" s="40"/>
    </row>
    <row r="133" spans="1:18" s="79" customFormat="1" ht="45" x14ac:dyDescent="0.25">
      <c r="A133" s="57" t="s">
        <v>88</v>
      </c>
      <c r="B133" s="57" t="s">
        <v>498</v>
      </c>
      <c r="C133" s="58" t="s">
        <v>679</v>
      </c>
      <c r="D133" s="58" t="s">
        <v>509</v>
      </c>
      <c r="E133" s="58" t="s">
        <v>510</v>
      </c>
      <c r="F133" s="59">
        <v>44650</v>
      </c>
      <c r="G133" s="58" t="s">
        <v>511</v>
      </c>
      <c r="H133" s="57">
        <v>3280</v>
      </c>
      <c r="I133" s="57"/>
      <c r="J133" s="61">
        <f t="shared" si="7"/>
        <v>0</v>
      </c>
      <c r="K133" s="57" t="s">
        <v>12</v>
      </c>
      <c r="L133" s="57">
        <v>41</v>
      </c>
      <c r="M133" s="57" t="s">
        <v>116</v>
      </c>
      <c r="N133" s="57">
        <v>50</v>
      </c>
      <c r="O133" s="57">
        <f t="shared" si="6"/>
        <v>45.5</v>
      </c>
      <c r="P133" s="60"/>
      <c r="Q133" s="79" t="s">
        <v>431</v>
      </c>
    </row>
    <row r="134" spans="1:18" s="6" customFormat="1" hidden="1" x14ac:dyDescent="0.25">
      <c r="A134" s="57" t="s">
        <v>253</v>
      </c>
      <c r="B134" s="57" t="s">
        <v>499</v>
      </c>
      <c r="C134" s="58" t="s">
        <v>627</v>
      </c>
      <c r="D134" s="58" t="s">
        <v>628</v>
      </c>
      <c r="E134" s="58" t="s">
        <v>254</v>
      </c>
      <c r="F134" s="59">
        <v>44650</v>
      </c>
      <c r="G134" s="58" t="s">
        <v>629</v>
      </c>
      <c r="H134" s="57">
        <v>5750</v>
      </c>
      <c r="I134" s="57"/>
      <c r="J134" s="61">
        <f t="shared" si="7"/>
        <v>0</v>
      </c>
      <c r="K134" s="57" t="s">
        <v>12</v>
      </c>
      <c r="L134" s="57">
        <v>46</v>
      </c>
      <c r="M134" s="57" t="s">
        <v>47</v>
      </c>
      <c r="N134" s="57">
        <v>45</v>
      </c>
      <c r="O134" s="57">
        <f t="shared" si="6"/>
        <v>45.5</v>
      </c>
      <c r="P134" s="60">
        <v>1</v>
      </c>
    </row>
    <row r="135" spans="1:18" s="6" customFormat="1" ht="30" x14ac:dyDescent="0.25">
      <c r="A135" s="57" t="s">
        <v>21</v>
      </c>
      <c r="B135" s="57" t="s">
        <v>498</v>
      </c>
      <c r="C135" s="58" t="s">
        <v>674</v>
      </c>
      <c r="D135" s="58" t="s">
        <v>22</v>
      </c>
      <c r="E135" s="58" t="s">
        <v>23</v>
      </c>
      <c r="F135" s="59">
        <v>44635</v>
      </c>
      <c r="G135" s="58" t="s">
        <v>741</v>
      </c>
      <c r="H135" s="57">
        <v>6000</v>
      </c>
      <c r="I135" s="57"/>
      <c r="J135" s="61">
        <f t="shared" si="7"/>
        <v>0</v>
      </c>
      <c r="K135" s="57" t="s">
        <v>12</v>
      </c>
      <c r="L135" s="57">
        <v>47</v>
      </c>
      <c r="M135" s="57" t="s">
        <v>47</v>
      </c>
      <c r="N135" s="57">
        <v>43</v>
      </c>
      <c r="O135" s="57">
        <f t="shared" si="6"/>
        <v>45</v>
      </c>
      <c r="P135" s="60"/>
    </row>
    <row r="136" spans="1:18" s="13" customFormat="1" hidden="1" x14ac:dyDescent="0.25">
      <c r="A136" s="82" t="s">
        <v>67</v>
      </c>
      <c r="B136" s="83" t="s">
        <v>476</v>
      </c>
      <c r="C136" s="84" t="s">
        <v>643</v>
      </c>
      <c r="D136" s="85" t="s">
        <v>496</v>
      </c>
      <c r="E136" s="85" t="s">
        <v>497</v>
      </c>
      <c r="F136" s="86">
        <v>44651</v>
      </c>
      <c r="G136" s="85" t="s">
        <v>68</v>
      </c>
      <c r="H136" s="83">
        <v>5700</v>
      </c>
      <c r="I136" s="83"/>
      <c r="J136" s="61">
        <f t="shared" si="7"/>
        <v>0</v>
      </c>
      <c r="K136" s="83" t="s">
        <v>493</v>
      </c>
      <c r="L136" s="83">
        <v>44</v>
      </c>
      <c r="M136" s="83" t="s">
        <v>47</v>
      </c>
      <c r="N136" s="83">
        <v>46</v>
      </c>
      <c r="O136" s="57">
        <f t="shared" si="6"/>
        <v>45</v>
      </c>
      <c r="P136" s="87"/>
    </row>
    <row r="137" spans="1:18" s="6" customFormat="1" ht="30" hidden="1" x14ac:dyDescent="0.25">
      <c r="A137" s="57" t="s">
        <v>358</v>
      </c>
      <c r="B137" s="57" t="s">
        <v>499</v>
      </c>
      <c r="C137" s="58" t="s">
        <v>634</v>
      </c>
      <c r="D137" s="58" t="s">
        <v>359</v>
      </c>
      <c r="E137" s="58" t="s">
        <v>360</v>
      </c>
      <c r="F137" s="59">
        <v>44651</v>
      </c>
      <c r="G137" s="58" t="s">
        <v>361</v>
      </c>
      <c r="H137" s="57">
        <v>6000</v>
      </c>
      <c r="I137" s="57"/>
      <c r="J137" s="61">
        <f t="shared" si="7"/>
        <v>0</v>
      </c>
      <c r="K137" s="57" t="s">
        <v>12</v>
      </c>
      <c r="L137" s="57">
        <v>42</v>
      </c>
      <c r="M137" s="57" t="s">
        <v>17</v>
      </c>
      <c r="N137" s="57">
        <v>46</v>
      </c>
      <c r="O137" s="57">
        <f t="shared" si="6"/>
        <v>44</v>
      </c>
      <c r="P137" s="60"/>
    </row>
    <row r="138" spans="1:18" s="6" customFormat="1" hidden="1" x14ac:dyDescent="0.25">
      <c r="A138" s="57" t="s">
        <v>242</v>
      </c>
      <c r="B138" s="57" t="s">
        <v>499</v>
      </c>
      <c r="C138" s="58" t="s">
        <v>631</v>
      </c>
      <c r="D138" s="58" t="s">
        <v>475</v>
      </c>
      <c r="E138" s="58" t="s">
        <v>471</v>
      </c>
      <c r="F138" s="59">
        <v>44648</v>
      </c>
      <c r="G138" s="58" t="s">
        <v>243</v>
      </c>
      <c r="H138" s="57">
        <v>5925</v>
      </c>
      <c r="I138" s="57"/>
      <c r="J138" s="61">
        <f t="shared" si="7"/>
        <v>0</v>
      </c>
      <c r="K138" s="57" t="s">
        <v>12</v>
      </c>
      <c r="L138" s="57">
        <v>44</v>
      </c>
      <c r="M138" s="57" t="s">
        <v>493</v>
      </c>
      <c r="N138" s="57">
        <v>43</v>
      </c>
      <c r="O138" s="57">
        <f t="shared" si="6"/>
        <v>43.5</v>
      </c>
      <c r="P138" s="60"/>
    </row>
    <row r="139" spans="1:18" s="14" customFormat="1" ht="30" x14ac:dyDescent="0.25">
      <c r="A139" s="65" t="s">
        <v>42</v>
      </c>
      <c r="B139" s="30" t="s">
        <v>498</v>
      </c>
      <c r="C139" s="68" t="s">
        <v>653</v>
      </c>
      <c r="D139" s="66" t="s">
        <v>536</v>
      </c>
      <c r="E139" s="66" t="s">
        <v>537</v>
      </c>
      <c r="F139" s="67">
        <v>44651</v>
      </c>
      <c r="G139" s="66" t="s">
        <v>538</v>
      </c>
      <c r="H139" s="30">
        <v>5982</v>
      </c>
      <c r="I139" s="30"/>
      <c r="J139" s="61">
        <f t="shared" si="7"/>
        <v>0</v>
      </c>
      <c r="K139" s="30" t="s">
        <v>493</v>
      </c>
      <c r="L139" s="30">
        <v>40</v>
      </c>
      <c r="M139" s="30" t="s">
        <v>116</v>
      </c>
      <c r="N139" s="30">
        <v>46</v>
      </c>
      <c r="O139" s="57">
        <f t="shared" si="6"/>
        <v>43</v>
      </c>
      <c r="P139" s="21"/>
    </row>
    <row r="140" spans="1:18" s="13" customFormat="1" ht="30" hidden="1" x14ac:dyDescent="0.25">
      <c r="A140" s="82" t="s">
        <v>419</v>
      </c>
      <c r="B140" s="83" t="s">
        <v>476</v>
      </c>
      <c r="C140" s="84" t="s">
        <v>644</v>
      </c>
      <c r="D140" s="85" t="s">
        <v>494</v>
      </c>
      <c r="E140" s="85" t="s">
        <v>401</v>
      </c>
      <c r="F140" s="86">
        <v>44651</v>
      </c>
      <c r="G140" s="85" t="s">
        <v>495</v>
      </c>
      <c r="H140" s="83">
        <v>5900</v>
      </c>
      <c r="I140" s="83"/>
      <c r="J140" s="61">
        <f t="shared" si="7"/>
        <v>0</v>
      </c>
      <c r="K140" s="83" t="s">
        <v>493</v>
      </c>
      <c r="L140" s="83">
        <v>48</v>
      </c>
      <c r="M140" s="83" t="s">
        <v>30</v>
      </c>
      <c r="N140" s="83">
        <v>33</v>
      </c>
      <c r="O140" s="57">
        <f t="shared" si="6"/>
        <v>40.5</v>
      </c>
      <c r="P140" s="87"/>
      <c r="R140" s="149"/>
    </row>
    <row r="141" spans="1:18" s="13" customFormat="1" ht="60" x14ac:dyDescent="0.25">
      <c r="A141" s="69" t="s">
        <v>397</v>
      </c>
      <c r="B141" s="29" t="s">
        <v>498</v>
      </c>
      <c r="C141" s="69" t="s">
        <v>697</v>
      </c>
      <c r="D141" s="76" t="s">
        <v>398</v>
      </c>
      <c r="E141" s="76" t="s">
        <v>399</v>
      </c>
      <c r="F141" s="75">
        <v>44651</v>
      </c>
      <c r="G141" s="76" t="s">
        <v>745</v>
      </c>
      <c r="H141" s="29">
        <v>6000</v>
      </c>
      <c r="I141" s="29"/>
      <c r="J141" s="61">
        <f t="shared" si="7"/>
        <v>0</v>
      </c>
      <c r="K141" s="29" t="s">
        <v>17</v>
      </c>
      <c r="L141" s="29">
        <v>51</v>
      </c>
      <c r="M141" s="29" t="s">
        <v>493</v>
      </c>
      <c r="N141" s="29">
        <v>29</v>
      </c>
      <c r="O141" s="57">
        <f t="shared" si="6"/>
        <v>40</v>
      </c>
      <c r="P141" s="69"/>
      <c r="R141" s="149"/>
    </row>
    <row r="142" spans="1:18" s="13" customFormat="1" ht="45" hidden="1" x14ac:dyDescent="0.25">
      <c r="A142" s="57" t="s">
        <v>43</v>
      </c>
      <c r="B142" s="57" t="s">
        <v>499</v>
      </c>
      <c r="C142" s="58" t="s">
        <v>620</v>
      </c>
      <c r="D142" s="58" t="s">
        <v>503</v>
      </c>
      <c r="E142" s="58" t="s">
        <v>44</v>
      </c>
      <c r="F142" s="59">
        <v>44648</v>
      </c>
      <c r="G142" s="58" t="s">
        <v>746</v>
      </c>
      <c r="H142" s="57">
        <v>6000</v>
      </c>
      <c r="I142" s="57"/>
      <c r="J142" s="61">
        <f t="shared" si="7"/>
        <v>0</v>
      </c>
      <c r="K142" s="57" t="s">
        <v>12</v>
      </c>
      <c r="L142" s="57">
        <v>45</v>
      </c>
      <c r="M142" s="57" t="s">
        <v>47</v>
      </c>
      <c r="N142" s="57">
        <v>33</v>
      </c>
      <c r="O142" s="57">
        <f t="shared" si="6"/>
        <v>39</v>
      </c>
      <c r="P142" s="60"/>
      <c r="R142" s="149"/>
    </row>
    <row r="143" spans="1:18" s="6" customFormat="1" ht="30" x14ac:dyDescent="0.25">
      <c r="A143" s="65" t="s">
        <v>40</v>
      </c>
      <c r="B143" s="30" t="s">
        <v>498</v>
      </c>
      <c r="C143" s="30" t="s">
        <v>651</v>
      </c>
      <c r="D143" s="22" t="s">
        <v>650</v>
      </c>
      <c r="E143" s="22" t="s">
        <v>41</v>
      </c>
      <c r="F143" s="23">
        <v>44624</v>
      </c>
      <c r="G143" s="22" t="s">
        <v>748</v>
      </c>
      <c r="H143" s="30"/>
      <c r="I143" s="30"/>
      <c r="J143" s="61">
        <f t="shared" si="7"/>
        <v>0</v>
      </c>
      <c r="K143" s="30" t="s">
        <v>493</v>
      </c>
      <c r="L143" s="30">
        <v>22</v>
      </c>
      <c r="M143" s="30" t="s">
        <v>17</v>
      </c>
      <c r="N143" s="30">
        <v>49</v>
      </c>
      <c r="O143" s="57">
        <f t="shared" si="6"/>
        <v>35.5</v>
      </c>
      <c r="P143" s="21"/>
      <c r="R143" s="149"/>
    </row>
    <row r="144" spans="1:18" hidden="1" x14ac:dyDescent="0.25">
      <c r="A144" s="73"/>
      <c r="B144" s="34"/>
      <c r="C144" s="1"/>
      <c r="D144" s="2"/>
      <c r="E144" s="2"/>
      <c r="F144" s="1"/>
      <c r="G144" s="2"/>
      <c r="H144" s="35"/>
      <c r="I144" s="35">
        <f>SUM(I2:I143)</f>
        <v>500000</v>
      </c>
      <c r="J144" s="35"/>
      <c r="K144" s="35"/>
      <c r="L144" s="35"/>
      <c r="M144" s="35"/>
      <c r="N144" s="35"/>
      <c r="O144" s="35"/>
      <c r="P144"/>
    </row>
    <row r="145" spans="1:16" hidden="1" x14ac:dyDescent="0.25">
      <c r="A145" s="73"/>
      <c r="B145" s="34"/>
      <c r="C145" s="1"/>
      <c r="D145" s="2"/>
      <c r="E145" s="2"/>
      <c r="F145" s="1"/>
      <c r="G145" s="2"/>
      <c r="H145" s="35"/>
      <c r="I145" s="35">
        <f>500000-SUM(I2:I99)-SUM(I100:I102)-SUM(I103:I143)</f>
        <v>0</v>
      </c>
      <c r="J145" s="35"/>
      <c r="K145" s="35"/>
      <c r="L145" s="35"/>
      <c r="M145" s="35"/>
      <c r="N145" s="35"/>
      <c r="O145" s="35"/>
      <c r="P145"/>
    </row>
    <row r="146" spans="1:16" x14ac:dyDescent="0.25">
      <c r="A146" s="73"/>
      <c r="B146" s="34"/>
      <c r="C146" s="1"/>
      <c r="D146" s="2"/>
      <c r="E146" s="2"/>
      <c r="F146" s="1"/>
      <c r="G146" s="2"/>
      <c r="H146" s="35"/>
      <c r="I146" s="35">
        <f>SUBTOTAL(9,I145)</f>
        <v>0</v>
      </c>
      <c r="J146" s="35"/>
      <c r="K146" s="35"/>
      <c r="L146" s="35"/>
      <c r="M146" s="35"/>
      <c r="N146" s="35"/>
      <c r="O146" s="35"/>
      <c r="P146"/>
    </row>
    <row r="147" spans="1:16" x14ac:dyDescent="0.25">
      <c r="A147" s="73"/>
      <c r="B147" s="34"/>
      <c r="C147" s="1"/>
      <c r="D147" s="2"/>
      <c r="E147" s="2"/>
      <c r="F147" s="1"/>
      <c r="G147" s="2"/>
      <c r="H147" s="35"/>
      <c r="I147" s="35">
        <f>SUBTOTAL(9,I146,I144)</f>
        <v>0</v>
      </c>
      <c r="J147" s="35"/>
      <c r="K147" s="35"/>
      <c r="L147" s="35"/>
      <c r="M147" s="35"/>
      <c r="N147" s="35"/>
      <c r="O147" s="35"/>
      <c r="P147"/>
    </row>
    <row r="148" spans="1:16" x14ac:dyDescent="0.25">
      <c r="A148" s="73"/>
      <c r="B148" s="34"/>
      <c r="C148" s="1"/>
      <c r="D148" s="2"/>
      <c r="E148" s="2"/>
      <c r="F148" s="1"/>
      <c r="G148" s="2"/>
      <c r="H148" s="35"/>
      <c r="I148" s="35"/>
      <c r="J148" s="35"/>
      <c r="K148" s="35"/>
      <c r="L148" s="35"/>
      <c r="M148" s="35"/>
      <c r="N148" s="35"/>
      <c r="O148" s="35"/>
      <c r="P148"/>
    </row>
    <row r="149" spans="1:16" x14ac:dyDescent="0.25">
      <c r="A149" s="73"/>
      <c r="B149" s="34"/>
      <c r="C149" s="1"/>
      <c r="D149" s="2"/>
      <c r="E149" s="2"/>
      <c r="F149" s="1"/>
      <c r="G149" s="2"/>
      <c r="H149" s="35"/>
      <c r="I149" s="35"/>
      <c r="J149" s="35"/>
      <c r="K149" s="35"/>
      <c r="L149" s="35"/>
      <c r="M149" s="35"/>
      <c r="N149" s="35"/>
      <c r="O149" s="35"/>
      <c r="P149"/>
    </row>
    <row r="150" spans="1:16" x14ac:dyDescent="0.25">
      <c r="A150" s="111" t="s">
        <v>12</v>
      </c>
      <c r="B150" s="112" t="s">
        <v>715</v>
      </c>
      <c r="C150" s="113" t="s">
        <v>716</v>
      </c>
      <c r="D150" s="3" t="s">
        <v>717</v>
      </c>
      <c r="E150" s="2"/>
      <c r="F150" s="1"/>
      <c r="G150" s="2"/>
      <c r="H150" s="35"/>
      <c r="I150" s="35"/>
      <c r="J150" s="35"/>
      <c r="K150" s="35"/>
      <c r="L150" s="35"/>
      <c r="M150" s="35"/>
      <c r="N150" s="35"/>
      <c r="O150" s="35"/>
      <c r="P150"/>
    </row>
    <row r="151" spans="1:16" x14ac:dyDescent="0.25">
      <c r="A151" s="111" t="s">
        <v>79</v>
      </c>
      <c r="B151" s="112" t="s">
        <v>718</v>
      </c>
      <c r="C151" s="113" t="s">
        <v>721</v>
      </c>
      <c r="D151" s="3"/>
      <c r="E151" s="2"/>
      <c r="F151" s="1"/>
      <c r="G151" s="2"/>
      <c r="H151" s="35"/>
      <c r="I151" s="35"/>
      <c r="J151" s="35"/>
      <c r="K151" s="35"/>
      <c r="L151" s="35"/>
      <c r="M151" s="35"/>
      <c r="N151" s="35"/>
      <c r="O151" s="35"/>
      <c r="P151"/>
    </row>
    <row r="152" spans="1:16" x14ac:dyDescent="0.25">
      <c r="A152" s="111" t="s">
        <v>47</v>
      </c>
      <c r="B152" s="112" t="s">
        <v>719</v>
      </c>
      <c r="C152" s="113" t="s">
        <v>720</v>
      </c>
      <c r="D152" s="3"/>
      <c r="E152" s="2"/>
      <c r="F152" s="1"/>
      <c r="G152" s="2"/>
      <c r="H152" s="35"/>
      <c r="I152" s="35"/>
      <c r="J152" s="35"/>
      <c r="K152" s="35"/>
      <c r="L152" s="35"/>
      <c r="M152" s="35"/>
      <c r="N152" s="35"/>
      <c r="O152" s="35"/>
      <c r="P152"/>
    </row>
    <row r="153" spans="1:16" x14ac:dyDescent="0.25">
      <c r="A153" s="111" t="s">
        <v>493</v>
      </c>
      <c r="B153" s="112" t="s">
        <v>722</v>
      </c>
      <c r="C153" s="113" t="s">
        <v>716</v>
      </c>
      <c r="D153" s="3" t="s">
        <v>723</v>
      </c>
      <c r="E153" s="2"/>
      <c r="F153" s="1"/>
      <c r="G153" s="2"/>
      <c r="H153" s="35"/>
      <c r="I153" s="35"/>
      <c r="J153" s="35"/>
      <c r="K153" s="35"/>
      <c r="L153" s="35"/>
      <c r="M153" s="35"/>
      <c r="N153" s="35"/>
      <c r="O153" s="35"/>
      <c r="P153"/>
    </row>
    <row r="154" spans="1:16" x14ac:dyDescent="0.25">
      <c r="A154" s="111" t="s">
        <v>116</v>
      </c>
      <c r="B154" s="112" t="s">
        <v>724</v>
      </c>
      <c r="C154" s="113" t="s">
        <v>725</v>
      </c>
      <c r="D154" s="3"/>
      <c r="E154" s="2"/>
      <c r="F154" s="1"/>
      <c r="G154" s="2"/>
      <c r="H154" s="35"/>
      <c r="I154" s="35"/>
      <c r="J154" s="35"/>
      <c r="K154" s="35"/>
      <c r="L154" s="35"/>
      <c r="M154" s="35"/>
      <c r="N154" s="35"/>
      <c r="O154" s="35"/>
      <c r="P154"/>
    </row>
    <row r="155" spans="1:16" x14ac:dyDescent="0.25">
      <c r="A155" s="111" t="s">
        <v>17</v>
      </c>
      <c r="B155" s="112" t="s">
        <v>718</v>
      </c>
      <c r="C155" s="113" t="s">
        <v>726</v>
      </c>
      <c r="D155" s="114"/>
      <c r="E155" s="2"/>
      <c r="F155" s="1"/>
      <c r="G155" s="2"/>
      <c r="H155" s="35"/>
      <c r="I155" s="35"/>
      <c r="J155" s="35"/>
      <c r="K155" s="35"/>
      <c r="L155" s="35"/>
      <c r="M155" s="35"/>
      <c r="N155" s="35"/>
      <c r="O155" s="35"/>
      <c r="P155"/>
    </row>
    <row r="156" spans="1:16" s="25" customFormat="1" x14ac:dyDescent="0.25">
      <c r="A156" s="111" t="s">
        <v>30</v>
      </c>
      <c r="B156" s="112" t="s">
        <v>727</v>
      </c>
      <c r="C156" s="113" t="s">
        <v>728</v>
      </c>
      <c r="D156" s="3"/>
      <c r="E156" s="56"/>
      <c r="G156" s="56"/>
      <c r="H156" s="115"/>
      <c r="I156" s="115"/>
      <c r="J156" s="115">
        <v>6</v>
      </c>
      <c r="K156" s="115"/>
      <c r="L156" s="115"/>
      <c r="M156" s="115"/>
      <c r="N156" s="115"/>
      <c r="O156" s="115"/>
    </row>
    <row r="157" spans="1:16" x14ac:dyDescent="0.25">
      <c r="A157" s="73"/>
      <c r="B157" s="34"/>
      <c r="C157" s="1"/>
      <c r="D157" s="2"/>
      <c r="E157" s="2"/>
      <c r="F157" s="1"/>
      <c r="G157" s="2"/>
      <c r="H157" s="35"/>
      <c r="I157" s="35"/>
      <c r="J157" s="35"/>
      <c r="K157" s="35"/>
      <c r="L157" s="35"/>
      <c r="M157" s="35"/>
      <c r="N157" s="35"/>
      <c r="O157" s="35"/>
      <c r="P157"/>
    </row>
    <row r="158" spans="1:16" x14ac:dyDescent="0.25">
      <c r="A158" s="73"/>
      <c r="B158" s="34"/>
      <c r="C158" s="1"/>
      <c r="D158" s="2"/>
      <c r="E158" s="2"/>
      <c r="F158" s="1"/>
      <c r="G158" s="2"/>
      <c r="H158" s="35"/>
      <c r="I158" s="35"/>
      <c r="J158" s="35"/>
      <c r="K158" s="35"/>
      <c r="L158" s="35"/>
      <c r="M158" s="35"/>
      <c r="N158" s="35"/>
      <c r="O158" s="35"/>
      <c r="P158"/>
    </row>
    <row r="159" spans="1:16" x14ac:dyDescent="0.25">
      <c r="A159" s="73"/>
      <c r="B159" s="34"/>
      <c r="C159" s="1"/>
      <c r="D159" s="2"/>
      <c r="E159" s="2"/>
      <c r="F159" s="1"/>
      <c r="G159" s="2"/>
      <c r="H159" s="35"/>
      <c r="I159" s="35"/>
      <c r="J159" s="35"/>
      <c r="K159" s="35"/>
      <c r="L159" s="35"/>
      <c r="M159" s="35"/>
      <c r="N159" s="35"/>
      <c r="O159" s="35"/>
      <c r="P159"/>
    </row>
    <row r="160" spans="1:16" x14ac:dyDescent="0.25">
      <c r="A160" s="73"/>
      <c r="B160" s="34"/>
      <c r="C160" s="1"/>
      <c r="D160" s="2"/>
      <c r="E160" s="2"/>
      <c r="F160" s="1"/>
      <c r="G160" s="2"/>
      <c r="H160" s="35"/>
      <c r="I160" s="35"/>
      <c r="J160" s="35"/>
      <c r="K160" s="35"/>
      <c r="L160" s="35"/>
      <c r="M160" s="35"/>
      <c r="N160" s="35"/>
      <c r="O160" s="35"/>
      <c r="P160"/>
    </row>
    <row r="161" spans="1:16" x14ac:dyDescent="0.25">
      <c r="A161" s="73"/>
      <c r="B161" s="34"/>
      <c r="C161" s="1"/>
      <c r="D161" s="2"/>
      <c r="E161" s="2"/>
      <c r="F161" s="1"/>
      <c r="G161" s="2"/>
      <c r="H161" s="35"/>
      <c r="I161" s="35"/>
      <c r="J161" s="35"/>
      <c r="K161" s="35"/>
      <c r="L161" s="35"/>
      <c r="M161" s="35"/>
      <c r="N161" s="35"/>
      <c r="O161" s="35"/>
      <c r="P161"/>
    </row>
    <row r="162" spans="1:16" x14ac:dyDescent="0.25">
      <c r="A162" s="73"/>
      <c r="B162" s="34"/>
      <c r="C162" s="1"/>
      <c r="D162" s="2"/>
      <c r="E162" s="2"/>
      <c r="F162" s="1"/>
      <c r="G162" s="2"/>
      <c r="H162" s="35"/>
      <c r="I162" s="35"/>
      <c r="J162" s="35"/>
      <c r="K162" s="35"/>
      <c r="L162" s="35"/>
      <c r="M162" s="35"/>
      <c r="N162" s="35"/>
      <c r="O162" s="35"/>
      <c r="P162"/>
    </row>
    <row r="163" spans="1:16" x14ac:dyDescent="0.25">
      <c r="A163" s="73"/>
      <c r="B163" s="34"/>
      <c r="C163" s="1"/>
      <c r="D163" s="2"/>
      <c r="E163" s="2"/>
      <c r="F163" s="1"/>
      <c r="G163" s="2"/>
      <c r="H163" s="35"/>
      <c r="I163" s="35"/>
      <c r="J163" s="35"/>
      <c r="K163" s="35"/>
      <c r="L163" s="35"/>
      <c r="M163" s="35"/>
      <c r="N163" s="35"/>
      <c r="O163" s="35"/>
      <c r="P163"/>
    </row>
    <row r="164" spans="1:16" x14ac:dyDescent="0.25">
      <c r="A164" s="73"/>
      <c r="B164" s="34"/>
      <c r="C164" s="1"/>
      <c r="D164" s="2"/>
      <c r="E164" s="2"/>
      <c r="F164" s="1"/>
      <c r="G164" s="2"/>
      <c r="H164" s="35"/>
      <c r="I164" s="35"/>
      <c r="J164" s="35"/>
      <c r="K164" s="35"/>
      <c r="L164" s="35"/>
      <c r="M164" s="35"/>
      <c r="N164" s="35"/>
      <c r="O164" s="35"/>
      <c r="P164"/>
    </row>
    <row r="165" spans="1:16" x14ac:dyDescent="0.25">
      <c r="A165" s="73"/>
      <c r="B165" s="34"/>
      <c r="C165" s="1"/>
      <c r="D165" s="2"/>
      <c r="E165" s="2"/>
      <c r="F165" s="1"/>
      <c r="G165" s="2"/>
      <c r="H165" s="35"/>
      <c r="I165" s="35"/>
      <c r="J165" s="35"/>
      <c r="K165" s="35"/>
      <c r="L165" s="35"/>
      <c r="M165" s="35"/>
      <c r="N165" s="35"/>
      <c r="O165" s="35"/>
      <c r="P165"/>
    </row>
    <row r="166" spans="1:16" x14ac:dyDescent="0.25">
      <c r="A166" s="73"/>
      <c r="B166" s="34"/>
      <c r="C166" s="1"/>
      <c r="D166" s="2"/>
      <c r="E166" s="2"/>
      <c r="F166" s="1"/>
      <c r="G166" s="2"/>
      <c r="H166" s="35"/>
      <c r="I166" s="35"/>
      <c r="J166" s="35"/>
      <c r="K166" s="35"/>
      <c r="L166" s="35"/>
      <c r="M166" s="35"/>
      <c r="N166" s="35"/>
      <c r="O166" s="35"/>
      <c r="P166"/>
    </row>
    <row r="167" spans="1:16" x14ac:dyDescent="0.25">
      <c r="A167" s="73"/>
      <c r="B167" s="34"/>
      <c r="C167" s="1"/>
      <c r="D167" s="2"/>
      <c r="E167" s="2"/>
      <c r="F167" s="1"/>
      <c r="G167" s="2"/>
      <c r="H167" s="35"/>
      <c r="I167" s="35"/>
      <c r="J167" s="35"/>
      <c r="K167" s="35"/>
      <c r="L167" s="35"/>
      <c r="M167" s="35"/>
      <c r="N167" s="35"/>
      <c r="O167" s="35"/>
      <c r="P167"/>
    </row>
    <row r="168" spans="1:16" x14ac:dyDescent="0.25">
      <c r="A168" s="73"/>
      <c r="B168" s="34"/>
      <c r="C168" s="1"/>
      <c r="D168" s="2"/>
      <c r="E168" s="2"/>
      <c r="F168" s="1"/>
      <c r="G168" s="2"/>
      <c r="H168" s="35"/>
      <c r="I168" s="35"/>
      <c r="J168" s="35"/>
      <c r="K168" s="35"/>
      <c r="L168" s="35"/>
      <c r="M168" s="35"/>
      <c r="N168" s="35"/>
      <c r="O168" s="35"/>
      <c r="P168"/>
    </row>
    <row r="169" spans="1:16" x14ac:dyDescent="0.25">
      <c r="A169" s="73"/>
      <c r="B169" s="34"/>
      <c r="C169" s="1"/>
      <c r="D169" s="2"/>
      <c r="E169" s="2"/>
      <c r="F169" s="1"/>
      <c r="G169" s="2"/>
      <c r="H169" s="35"/>
      <c r="I169" s="35"/>
      <c r="J169" s="35"/>
      <c r="K169" s="35"/>
      <c r="L169" s="35"/>
      <c r="M169" s="35"/>
      <c r="N169" s="35"/>
      <c r="O169" s="35"/>
      <c r="P169"/>
    </row>
    <row r="170" spans="1:16" x14ac:dyDescent="0.25">
      <c r="A170" s="73"/>
      <c r="B170" s="34"/>
      <c r="C170" s="1"/>
      <c r="D170" s="2"/>
      <c r="E170" s="2"/>
      <c r="F170" s="1"/>
      <c r="G170" s="2"/>
      <c r="H170" s="35"/>
      <c r="I170" s="35"/>
      <c r="J170" s="35"/>
      <c r="K170" s="35"/>
      <c r="L170" s="35"/>
      <c r="M170" s="35"/>
      <c r="N170" s="35"/>
      <c r="O170" s="35"/>
      <c r="P170"/>
    </row>
    <row r="171" spans="1:16" x14ac:dyDescent="0.25">
      <c r="A171" s="73"/>
      <c r="B171" s="34"/>
      <c r="C171" s="1"/>
      <c r="D171" s="2"/>
      <c r="E171" s="2"/>
      <c r="F171" s="1"/>
      <c r="G171" s="2"/>
      <c r="H171" s="35"/>
      <c r="I171" s="35"/>
      <c r="J171" s="35"/>
      <c r="K171" s="35"/>
      <c r="L171" s="35"/>
      <c r="M171" s="35"/>
      <c r="N171" s="35"/>
      <c r="O171" s="35"/>
      <c r="P171"/>
    </row>
    <row r="172" spans="1:16" x14ac:dyDescent="0.25">
      <c r="A172" s="73"/>
      <c r="B172" s="34"/>
      <c r="C172" s="1"/>
      <c r="D172" s="2"/>
      <c r="E172" s="2"/>
      <c r="F172" s="1"/>
      <c r="G172" s="2"/>
      <c r="H172" s="35"/>
      <c r="I172" s="35"/>
      <c r="J172" s="35"/>
      <c r="K172" s="35"/>
      <c r="L172" s="35"/>
      <c r="M172" s="35"/>
      <c r="N172" s="35"/>
      <c r="O172" s="35"/>
      <c r="P172"/>
    </row>
    <row r="173" spans="1:16" x14ac:dyDescent="0.25">
      <c r="A173" s="73"/>
      <c r="B173" s="34"/>
      <c r="C173" s="1"/>
      <c r="D173" s="2"/>
      <c r="E173" s="2"/>
      <c r="F173" s="1"/>
      <c r="G173" s="2"/>
      <c r="H173" s="35"/>
      <c r="I173" s="35"/>
      <c r="J173" s="35"/>
      <c r="K173" s="35"/>
      <c r="L173" s="35"/>
      <c r="M173" s="35"/>
      <c r="N173" s="35"/>
      <c r="O173" s="35"/>
      <c r="P173"/>
    </row>
    <row r="174" spans="1:16" x14ac:dyDescent="0.25">
      <c r="A174" s="73"/>
      <c r="B174" s="34"/>
      <c r="C174" s="1"/>
      <c r="D174" s="2"/>
      <c r="E174" s="2"/>
      <c r="F174" s="1"/>
      <c r="G174" s="2"/>
      <c r="H174" s="35"/>
      <c r="I174" s="35"/>
      <c r="J174" s="35"/>
      <c r="K174" s="35"/>
      <c r="L174" s="35"/>
      <c r="M174" s="35"/>
      <c r="N174" s="35"/>
      <c r="O174" s="35"/>
      <c r="P174"/>
    </row>
    <row r="175" spans="1:16" x14ac:dyDescent="0.25">
      <c r="A175" s="73"/>
      <c r="B175" s="34"/>
      <c r="C175" s="1"/>
      <c r="D175" s="2"/>
      <c r="E175" s="2"/>
      <c r="F175" s="1"/>
      <c r="G175" s="2"/>
      <c r="H175" s="35"/>
      <c r="I175" s="35"/>
      <c r="J175" s="35"/>
      <c r="K175" s="35"/>
      <c r="L175" s="35"/>
      <c r="M175" s="35"/>
      <c r="N175" s="35"/>
      <c r="O175" s="35"/>
      <c r="P175"/>
    </row>
    <row r="176" spans="1:16" x14ac:dyDescent="0.25">
      <c r="A176" s="73"/>
      <c r="B176" s="34"/>
      <c r="C176" s="1"/>
      <c r="D176" s="2"/>
      <c r="E176" s="2"/>
      <c r="F176" s="1"/>
      <c r="G176" s="2"/>
      <c r="H176" s="35"/>
      <c r="I176" s="35"/>
      <c r="J176" s="35"/>
      <c r="K176" s="35"/>
      <c r="L176" s="35"/>
      <c r="M176" s="35"/>
      <c r="N176" s="35"/>
      <c r="O176" s="35"/>
      <c r="P176"/>
    </row>
    <row r="177" spans="1:16" x14ac:dyDescent="0.25">
      <c r="A177" s="73"/>
      <c r="B177" s="34"/>
      <c r="C177" s="1"/>
      <c r="D177" s="2"/>
      <c r="E177" s="2"/>
      <c r="F177" s="1"/>
      <c r="G177" s="2"/>
      <c r="H177" s="35"/>
      <c r="I177" s="35"/>
      <c r="J177" s="35"/>
      <c r="K177" s="35"/>
      <c r="L177" s="35"/>
      <c r="M177" s="35"/>
      <c r="N177" s="35"/>
      <c r="O177" s="35"/>
      <c r="P177"/>
    </row>
    <row r="178" spans="1:16" x14ac:dyDescent="0.25">
      <c r="A178" s="73"/>
      <c r="B178" s="34"/>
      <c r="C178" s="1"/>
      <c r="D178" s="2"/>
      <c r="E178" s="2"/>
      <c r="F178" s="1"/>
      <c r="G178" s="2"/>
      <c r="H178" s="35"/>
      <c r="I178" s="35"/>
      <c r="J178" s="35"/>
      <c r="K178" s="35"/>
      <c r="L178" s="35"/>
      <c r="M178" s="35"/>
      <c r="N178" s="35"/>
      <c r="O178" s="35"/>
      <c r="P178"/>
    </row>
    <row r="179" spans="1:16" x14ac:dyDescent="0.25">
      <c r="A179" s="73"/>
      <c r="B179" s="34"/>
      <c r="C179" s="1"/>
      <c r="D179" s="2"/>
      <c r="E179" s="2"/>
      <c r="F179" s="1"/>
      <c r="G179" s="2"/>
      <c r="H179" s="35"/>
      <c r="I179" s="35"/>
      <c r="J179" s="35"/>
      <c r="K179" s="35"/>
      <c r="L179" s="35"/>
      <c r="M179" s="35"/>
      <c r="N179" s="35"/>
      <c r="O179" s="35"/>
      <c r="P179"/>
    </row>
    <row r="180" spans="1:16" x14ac:dyDescent="0.25">
      <c r="A180" s="73"/>
      <c r="B180" s="34"/>
      <c r="C180" s="1"/>
      <c r="D180" s="2"/>
      <c r="E180" s="2"/>
      <c r="F180" s="1"/>
      <c r="G180" s="2"/>
      <c r="H180" s="35"/>
      <c r="I180" s="35"/>
      <c r="J180" s="35"/>
      <c r="K180" s="35"/>
      <c r="L180" s="35"/>
      <c r="M180" s="35"/>
      <c r="N180" s="35"/>
      <c r="O180" s="35"/>
      <c r="P180"/>
    </row>
    <row r="181" spans="1:16" x14ac:dyDescent="0.25">
      <c r="A181" s="73"/>
      <c r="B181" s="34"/>
      <c r="C181" s="1"/>
      <c r="D181" s="2"/>
      <c r="E181" s="2"/>
      <c r="F181" s="1"/>
      <c r="G181" s="2"/>
      <c r="H181" s="35"/>
      <c r="I181" s="35"/>
      <c r="J181" s="35"/>
      <c r="K181" s="35"/>
      <c r="L181" s="35"/>
      <c r="M181" s="35"/>
      <c r="N181" s="35"/>
      <c r="O181" s="35"/>
      <c r="P181"/>
    </row>
    <row r="182" spans="1:16" x14ac:dyDescent="0.25">
      <c r="A182" s="73"/>
      <c r="B182" s="34"/>
      <c r="C182" s="1"/>
      <c r="D182" s="2"/>
      <c r="E182" s="2"/>
      <c r="F182" s="1"/>
      <c r="G182" s="2"/>
      <c r="H182" s="35"/>
      <c r="I182" s="35"/>
      <c r="J182" s="35"/>
      <c r="K182" s="35"/>
      <c r="L182" s="35"/>
      <c r="M182" s="35"/>
      <c r="N182" s="35"/>
      <c r="O182" s="35"/>
      <c r="P182"/>
    </row>
    <row r="183" spans="1:16" x14ac:dyDescent="0.25">
      <c r="A183" s="73"/>
      <c r="B183" s="34"/>
      <c r="C183" s="1"/>
      <c r="D183" s="2"/>
      <c r="E183" s="2"/>
      <c r="F183" s="1"/>
      <c r="G183" s="2"/>
      <c r="H183" s="35"/>
      <c r="I183" s="35"/>
      <c r="J183" s="35"/>
      <c r="K183" s="35"/>
      <c r="L183" s="35"/>
      <c r="M183" s="35"/>
      <c r="N183" s="35"/>
      <c r="O183" s="35"/>
      <c r="P183"/>
    </row>
    <row r="184" spans="1:16" x14ac:dyDescent="0.25">
      <c r="A184" s="73"/>
      <c r="B184" s="34"/>
      <c r="C184" s="1"/>
      <c r="D184" s="2"/>
      <c r="E184" s="2"/>
      <c r="F184" s="1"/>
      <c r="G184" s="2"/>
      <c r="H184" s="35"/>
      <c r="I184" s="35"/>
      <c r="J184" s="35"/>
      <c r="K184" s="35"/>
      <c r="L184" s="35"/>
      <c r="M184" s="35"/>
      <c r="N184" s="35"/>
      <c r="O184" s="35"/>
      <c r="P184"/>
    </row>
    <row r="185" spans="1:16" x14ac:dyDescent="0.25">
      <c r="P185" s="53">
        <f>SUBTOTAL(9,P2:P184)</f>
        <v>0</v>
      </c>
    </row>
    <row r="193" spans="14:14" x14ac:dyDescent="0.25">
      <c r="N193" s="117"/>
    </row>
  </sheetData>
  <autoFilter ref="A1:M145">
    <filterColumn colId="1">
      <filters>
        <filter val="MOP"/>
      </filters>
    </filterColumn>
  </autoFilter>
  <sortState ref="A2:Q143">
    <sortCondition descending="1" ref="O2:O143"/>
  </sortState>
  <mergeCells count="2">
    <mergeCell ref="Q3:Q4"/>
    <mergeCell ref="R140:R1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L18"/>
  <sheetViews>
    <sheetView workbookViewId="0">
      <selection activeCell="L1" sqref="L1:L18"/>
    </sheetView>
  </sheetViews>
  <sheetFormatPr defaultRowHeight="15" x14ac:dyDescent="0.25"/>
  <sheetData>
    <row r="1" spans="12:12" x14ac:dyDescent="0.25">
      <c r="L1" s="61">
        <v>4000</v>
      </c>
    </row>
    <row r="2" spans="12:12" x14ac:dyDescent="0.25">
      <c r="L2" s="61">
        <v>5600</v>
      </c>
    </row>
    <row r="3" spans="12:12" x14ac:dyDescent="0.25">
      <c r="L3" s="61">
        <v>4500</v>
      </c>
    </row>
    <row r="4" spans="12:12" x14ac:dyDescent="0.25">
      <c r="L4" s="61">
        <v>4000</v>
      </c>
    </row>
    <row r="5" spans="12:12" x14ac:dyDescent="0.25">
      <c r="L5" s="61">
        <v>4000</v>
      </c>
    </row>
    <row r="6" spans="12:12" x14ac:dyDescent="0.25">
      <c r="L6" s="61">
        <v>3200</v>
      </c>
    </row>
    <row r="7" spans="12:12" x14ac:dyDescent="0.25">
      <c r="L7" s="61">
        <v>3200</v>
      </c>
    </row>
    <row r="8" spans="12:12" x14ac:dyDescent="0.25">
      <c r="L8" s="61">
        <v>4800</v>
      </c>
    </row>
    <row r="9" spans="12:12" x14ac:dyDescent="0.25">
      <c r="L9" s="61">
        <v>5500</v>
      </c>
    </row>
    <row r="10" spans="12:12" x14ac:dyDescent="0.25">
      <c r="L10" s="61">
        <v>0</v>
      </c>
    </row>
    <row r="11" spans="12:12" x14ac:dyDescent="0.25">
      <c r="L11" s="61">
        <v>4800</v>
      </c>
    </row>
    <row r="12" spans="12:12" x14ac:dyDescent="0.25">
      <c r="L12" s="61">
        <v>0</v>
      </c>
    </row>
    <row r="13" spans="12:12" x14ac:dyDescent="0.25">
      <c r="L13" s="61">
        <v>4500</v>
      </c>
    </row>
    <row r="14" spans="12:12" x14ac:dyDescent="0.25">
      <c r="L14" s="61">
        <v>0</v>
      </c>
    </row>
    <row r="15" spans="12:12" x14ac:dyDescent="0.25">
      <c r="L15" s="61">
        <v>0</v>
      </c>
    </row>
    <row r="16" spans="12:12" x14ac:dyDescent="0.25">
      <c r="L16" s="61">
        <v>4500</v>
      </c>
    </row>
    <row r="17" spans="12:12" x14ac:dyDescent="0.25">
      <c r="L17" s="61">
        <v>4500</v>
      </c>
    </row>
    <row r="18" spans="12:12" x14ac:dyDescent="0.25">
      <c r="L18">
        <f>SUM(L1:L17)</f>
        <v>57100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U8" sqref="U8"/>
    </sheetView>
  </sheetViews>
  <sheetFormatPr defaultRowHeight="15" x14ac:dyDescent="0.25"/>
  <cols>
    <col min="1" max="1" width="14.5703125" customWidth="1"/>
    <col min="5" max="5" width="24" customWidth="1"/>
    <col min="6" max="6" width="15.7109375" customWidth="1"/>
    <col min="7" max="7" width="11.7109375" customWidth="1"/>
    <col min="8" max="8" width="25.5703125" customWidth="1"/>
  </cols>
  <sheetData>
    <row r="1" spans="1:17" s="92" customFormat="1" ht="45" customHeight="1" x14ac:dyDescent="0.25">
      <c r="A1" s="150" t="s">
        <v>712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7" ht="30" x14ac:dyDescent="0.25">
      <c r="A2" s="77" t="s">
        <v>58</v>
      </c>
      <c r="B2" s="61"/>
      <c r="C2" s="61"/>
      <c r="D2" s="64"/>
      <c r="E2" s="78" t="s">
        <v>707</v>
      </c>
      <c r="F2" s="78" t="s">
        <v>471</v>
      </c>
      <c r="G2" s="63">
        <v>44628</v>
      </c>
      <c r="H2" s="78" t="s">
        <v>59</v>
      </c>
      <c r="I2" s="61"/>
      <c r="J2" s="61"/>
      <c r="K2" s="61"/>
      <c r="L2" s="172" t="s">
        <v>706</v>
      </c>
      <c r="M2" s="173"/>
      <c r="N2" s="173"/>
      <c r="O2" s="173"/>
      <c r="P2" s="174"/>
    </row>
    <row r="3" spans="1:17" ht="45" x14ac:dyDescent="0.25">
      <c r="A3" s="93" t="s">
        <v>151</v>
      </c>
      <c r="B3" s="94" t="s">
        <v>17</v>
      </c>
      <c r="C3" s="94" t="s">
        <v>499</v>
      </c>
      <c r="D3" s="93" t="s">
        <v>692</v>
      </c>
      <c r="E3" s="95" t="s">
        <v>693</v>
      </c>
      <c r="F3" s="95" t="s">
        <v>152</v>
      </c>
      <c r="G3" s="96">
        <v>44651</v>
      </c>
      <c r="H3" s="95" t="s">
        <v>713</v>
      </c>
      <c r="I3" s="94"/>
      <c r="J3" s="94"/>
      <c r="K3" s="94"/>
      <c r="L3" s="175" t="s">
        <v>714</v>
      </c>
      <c r="M3" s="176"/>
      <c r="N3" s="176"/>
      <c r="O3" s="176"/>
      <c r="P3" s="177"/>
    </row>
    <row r="4" spans="1:17" s="88" customFormat="1" ht="30" x14ac:dyDescent="0.25">
      <c r="A4" s="77" t="s">
        <v>209</v>
      </c>
      <c r="B4" s="61" t="s">
        <v>12</v>
      </c>
      <c r="C4" s="61" t="s">
        <v>499</v>
      </c>
      <c r="D4" s="64"/>
      <c r="E4" s="78" t="s">
        <v>705</v>
      </c>
      <c r="F4" s="78" t="s">
        <v>210</v>
      </c>
      <c r="G4" s="63">
        <v>44651</v>
      </c>
      <c r="H4" s="78" t="s">
        <v>211</v>
      </c>
      <c r="I4" s="61"/>
      <c r="J4" s="61"/>
      <c r="K4" s="61"/>
      <c r="L4" s="157" t="s">
        <v>696</v>
      </c>
      <c r="M4" s="158"/>
      <c r="N4" s="158"/>
      <c r="O4" s="158"/>
      <c r="P4" s="159"/>
    </row>
    <row r="5" spans="1:17" s="88" customFormat="1" ht="30" x14ac:dyDescent="0.25">
      <c r="A5" s="97" t="s">
        <v>212</v>
      </c>
      <c r="B5" s="98" t="s">
        <v>116</v>
      </c>
      <c r="C5" s="98" t="s">
        <v>476</v>
      </c>
      <c r="D5" s="99"/>
      <c r="E5" s="100" t="s">
        <v>213</v>
      </c>
      <c r="F5" s="100" t="s">
        <v>214</v>
      </c>
      <c r="G5" s="101">
        <v>44651</v>
      </c>
      <c r="H5" s="100" t="s">
        <v>215</v>
      </c>
      <c r="I5" s="98"/>
      <c r="J5" s="98"/>
      <c r="K5" s="98"/>
      <c r="L5" s="178" t="s">
        <v>735</v>
      </c>
      <c r="M5" s="179"/>
      <c r="N5" s="179"/>
      <c r="O5" s="179"/>
      <c r="P5" s="180"/>
    </row>
    <row r="6" spans="1:17" s="5" customFormat="1" ht="30" x14ac:dyDescent="0.25">
      <c r="A6" s="106" t="s">
        <v>235</v>
      </c>
      <c r="B6" s="107" t="s">
        <v>47</v>
      </c>
      <c r="C6" s="107"/>
      <c r="D6" s="108"/>
      <c r="E6" s="109" t="s">
        <v>463</v>
      </c>
      <c r="F6" s="108" t="s">
        <v>236</v>
      </c>
      <c r="G6" s="110">
        <v>44650</v>
      </c>
      <c r="H6" s="109" t="s">
        <v>710</v>
      </c>
      <c r="I6" s="107"/>
      <c r="J6" s="107"/>
      <c r="K6" s="107"/>
      <c r="L6" s="181" t="s">
        <v>711</v>
      </c>
      <c r="M6" s="182"/>
      <c r="N6" s="182"/>
      <c r="O6" s="182"/>
      <c r="P6" s="183"/>
      <c r="Q6" s="4"/>
    </row>
    <row r="7" spans="1:17" s="88" customFormat="1" ht="45" x14ac:dyDescent="0.25">
      <c r="A7" s="71" t="s">
        <v>246</v>
      </c>
      <c r="B7" s="32" t="s">
        <v>17</v>
      </c>
      <c r="C7" s="32" t="s">
        <v>476</v>
      </c>
      <c r="D7" s="10"/>
      <c r="E7" s="11" t="s">
        <v>704</v>
      </c>
      <c r="F7" s="11" t="s">
        <v>247</v>
      </c>
      <c r="G7" s="12">
        <v>44651</v>
      </c>
      <c r="H7" s="11" t="s">
        <v>736</v>
      </c>
      <c r="I7" s="32"/>
      <c r="J7" s="32"/>
      <c r="K7" s="32"/>
      <c r="L7" s="169" t="s">
        <v>735</v>
      </c>
      <c r="M7" s="170"/>
      <c r="N7" s="170"/>
      <c r="O7" s="170"/>
      <c r="P7" s="171"/>
    </row>
    <row r="8" spans="1:17" s="88" customFormat="1" ht="30" x14ac:dyDescent="0.25">
      <c r="A8" s="97" t="s">
        <v>295</v>
      </c>
      <c r="B8" s="98" t="s">
        <v>116</v>
      </c>
      <c r="C8" s="98" t="s">
        <v>476</v>
      </c>
      <c r="D8" s="99"/>
      <c r="E8" s="100" t="s">
        <v>702</v>
      </c>
      <c r="F8" s="100" t="s">
        <v>703</v>
      </c>
      <c r="G8" s="101">
        <v>44648</v>
      </c>
      <c r="H8" s="100" t="s">
        <v>296</v>
      </c>
      <c r="I8" s="102"/>
      <c r="J8" s="102"/>
      <c r="K8" s="102"/>
      <c r="L8" s="166" t="s">
        <v>737</v>
      </c>
      <c r="M8" s="167"/>
      <c r="N8" s="167"/>
      <c r="O8" s="167"/>
      <c r="P8" s="168"/>
    </row>
    <row r="9" spans="1:17" s="80" customFormat="1" ht="90" x14ac:dyDescent="0.25">
      <c r="A9" s="71" t="s">
        <v>304</v>
      </c>
      <c r="B9" s="32"/>
      <c r="C9" s="32"/>
      <c r="D9" s="71"/>
      <c r="E9" s="103" t="s">
        <v>492</v>
      </c>
      <c r="F9" s="103" t="s">
        <v>305</v>
      </c>
      <c r="G9" s="104">
        <v>44651</v>
      </c>
      <c r="H9" s="103" t="s">
        <v>699</v>
      </c>
      <c r="I9" s="71"/>
      <c r="J9" s="71"/>
      <c r="K9" s="71"/>
      <c r="L9" s="163" t="s">
        <v>735</v>
      </c>
      <c r="M9" s="164"/>
      <c r="N9" s="164"/>
      <c r="O9" s="164"/>
      <c r="P9" s="165"/>
    </row>
    <row r="10" spans="1:17" s="80" customFormat="1" ht="30" x14ac:dyDescent="0.25">
      <c r="A10" s="77" t="s">
        <v>312</v>
      </c>
      <c r="B10" s="61"/>
      <c r="C10" s="61"/>
      <c r="D10" s="77"/>
      <c r="E10" s="62" t="s">
        <v>700</v>
      </c>
      <c r="F10" s="62" t="s">
        <v>313</v>
      </c>
      <c r="G10" s="90">
        <v>44650</v>
      </c>
      <c r="H10" s="62" t="s">
        <v>701</v>
      </c>
      <c r="I10" s="61"/>
      <c r="J10" s="61"/>
      <c r="K10" s="77"/>
      <c r="L10" s="157" t="s">
        <v>735</v>
      </c>
      <c r="M10" s="158"/>
      <c r="N10" s="158"/>
      <c r="O10" s="158"/>
      <c r="P10" s="159"/>
    </row>
    <row r="11" spans="1:17" s="81" customFormat="1" ht="30" x14ac:dyDescent="0.25">
      <c r="A11" s="77" t="s">
        <v>335</v>
      </c>
      <c r="B11" s="61" t="s">
        <v>12</v>
      </c>
      <c r="C11" s="61" t="s">
        <v>476</v>
      </c>
      <c r="D11" s="64"/>
      <c r="E11" s="78" t="s">
        <v>336</v>
      </c>
      <c r="F11" s="78" t="s">
        <v>337</v>
      </c>
      <c r="G11" s="63">
        <v>44651</v>
      </c>
      <c r="H11" s="78" t="s">
        <v>338</v>
      </c>
      <c r="I11" s="61"/>
      <c r="J11" s="61"/>
      <c r="K11" s="61"/>
      <c r="L11" s="151" t="s">
        <v>735</v>
      </c>
      <c r="M11" s="152"/>
      <c r="N11" s="152"/>
      <c r="O11" s="152"/>
      <c r="P11" s="153"/>
    </row>
    <row r="12" spans="1:17" ht="30" x14ac:dyDescent="0.25">
      <c r="A12" s="71" t="s">
        <v>373</v>
      </c>
      <c r="B12" s="32"/>
      <c r="C12" s="32"/>
      <c r="D12" s="10"/>
      <c r="E12" s="11" t="s">
        <v>374</v>
      </c>
      <c r="F12" s="11" t="s">
        <v>375</v>
      </c>
      <c r="G12" s="12">
        <v>44651</v>
      </c>
      <c r="H12" s="11" t="s">
        <v>376</v>
      </c>
      <c r="I12" s="32"/>
      <c r="J12" s="32"/>
      <c r="K12" s="32"/>
      <c r="L12" s="154" t="s">
        <v>738</v>
      </c>
      <c r="M12" s="155"/>
      <c r="N12" s="155"/>
      <c r="O12" s="155"/>
      <c r="P12" s="156"/>
    </row>
    <row r="13" spans="1:17" s="81" customFormat="1" x14ac:dyDescent="0.25">
      <c r="A13" s="82" t="s">
        <v>416</v>
      </c>
      <c r="B13" s="83" t="s">
        <v>493</v>
      </c>
      <c r="C13" s="83" t="s">
        <v>499</v>
      </c>
      <c r="D13" s="84" t="s">
        <v>644</v>
      </c>
      <c r="E13" s="85" t="s">
        <v>563</v>
      </c>
      <c r="F13" s="85" t="s">
        <v>564</v>
      </c>
      <c r="G13" s="86">
        <v>44651</v>
      </c>
      <c r="H13" s="85" t="s">
        <v>417</v>
      </c>
      <c r="I13" s="83">
        <v>6000</v>
      </c>
      <c r="J13" s="83"/>
      <c r="K13" s="83" t="s">
        <v>493</v>
      </c>
      <c r="L13" s="160" t="s">
        <v>739</v>
      </c>
      <c r="M13" s="161"/>
      <c r="N13" s="161"/>
      <c r="O13" s="161"/>
      <c r="P13" s="162"/>
    </row>
  </sheetData>
  <mergeCells count="13">
    <mergeCell ref="A1:P1"/>
    <mergeCell ref="L11:P11"/>
    <mergeCell ref="L12:P12"/>
    <mergeCell ref="L10:P10"/>
    <mergeCell ref="L13:P13"/>
    <mergeCell ref="L9:P9"/>
    <mergeCell ref="L8:P8"/>
    <mergeCell ref="L7:P7"/>
    <mergeCell ref="L2:P2"/>
    <mergeCell ref="L3:P3"/>
    <mergeCell ref="L4:P4"/>
    <mergeCell ref="L5:P5"/>
    <mergeCell ref="L6:P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37" workbookViewId="0">
      <selection activeCell="O41" sqref="O41"/>
    </sheetView>
  </sheetViews>
  <sheetFormatPr defaultRowHeight="15" x14ac:dyDescent="0.25"/>
  <cols>
    <col min="1" max="1" width="17.28515625" customWidth="1"/>
    <col min="7" max="7" width="14.85546875" customWidth="1"/>
  </cols>
  <sheetData>
    <row r="1" spans="1:16" ht="45" x14ac:dyDescent="0.25">
      <c r="A1" s="54" t="s">
        <v>0</v>
      </c>
      <c r="B1" s="55" t="s">
        <v>1</v>
      </c>
      <c r="C1" s="55"/>
      <c r="D1" s="55" t="s">
        <v>592</v>
      </c>
      <c r="E1" s="54" t="s">
        <v>2</v>
      </c>
      <c r="F1" s="54" t="s">
        <v>3</v>
      </c>
      <c r="G1" s="54" t="s">
        <v>4</v>
      </c>
      <c r="H1" s="54" t="s">
        <v>5</v>
      </c>
      <c r="I1" s="55" t="s">
        <v>6</v>
      </c>
      <c r="J1" s="55" t="s">
        <v>7</v>
      </c>
      <c r="K1" s="55" t="s">
        <v>8</v>
      </c>
      <c r="L1" s="55"/>
      <c r="M1" s="55" t="s">
        <v>9</v>
      </c>
      <c r="N1" s="55"/>
      <c r="O1" s="55" t="s">
        <v>10</v>
      </c>
      <c r="P1" s="3"/>
    </row>
    <row r="2" spans="1:16" ht="45" x14ac:dyDescent="0.25">
      <c r="A2" s="61" t="s">
        <v>228</v>
      </c>
      <c r="B2" s="61" t="s">
        <v>12</v>
      </c>
      <c r="C2" s="61" t="s">
        <v>476</v>
      </c>
      <c r="D2" s="62" t="s">
        <v>638</v>
      </c>
      <c r="E2" s="62" t="s">
        <v>485</v>
      </c>
      <c r="F2" s="62" t="s">
        <v>486</v>
      </c>
      <c r="G2" s="63">
        <v>44651</v>
      </c>
      <c r="H2" s="62" t="s">
        <v>229</v>
      </c>
      <c r="I2" s="61">
        <v>5996</v>
      </c>
      <c r="J2" s="61"/>
      <c r="K2" s="61" t="s">
        <v>12</v>
      </c>
      <c r="L2" s="61">
        <v>74</v>
      </c>
      <c r="M2" s="61" t="s">
        <v>116</v>
      </c>
      <c r="N2" s="61">
        <v>72</v>
      </c>
      <c r="O2" s="57">
        <v>73</v>
      </c>
      <c r="P2" s="60"/>
    </row>
    <row r="3" spans="1:16" ht="165" x14ac:dyDescent="0.25">
      <c r="A3" s="61" t="s">
        <v>111</v>
      </c>
      <c r="B3" s="61" t="s">
        <v>12</v>
      </c>
      <c r="C3" s="61" t="s">
        <v>476</v>
      </c>
      <c r="D3" s="62" t="s">
        <v>623</v>
      </c>
      <c r="E3" s="62" t="s">
        <v>479</v>
      </c>
      <c r="F3" s="62" t="s">
        <v>731</v>
      </c>
      <c r="G3" s="63">
        <v>44651</v>
      </c>
      <c r="H3" s="62" t="s">
        <v>112</v>
      </c>
      <c r="I3" s="61">
        <v>6000</v>
      </c>
      <c r="J3" s="61"/>
      <c r="K3" s="61" t="s">
        <v>12</v>
      </c>
      <c r="L3" s="61">
        <v>69</v>
      </c>
      <c r="M3" s="61" t="s">
        <v>116</v>
      </c>
      <c r="N3" s="61">
        <v>76</v>
      </c>
      <c r="O3" s="57">
        <v>72.5</v>
      </c>
      <c r="P3" s="60"/>
    </row>
    <row r="4" spans="1:16" ht="30" x14ac:dyDescent="0.25">
      <c r="A4" s="61" t="s">
        <v>134</v>
      </c>
      <c r="B4" s="61" t="s">
        <v>12</v>
      </c>
      <c r="C4" s="61" t="s">
        <v>476</v>
      </c>
      <c r="D4" s="62" t="s">
        <v>637</v>
      </c>
      <c r="E4" s="62" t="s">
        <v>481</v>
      </c>
      <c r="F4" s="62" t="s">
        <v>135</v>
      </c>
      <c r="G4" s="90">
        <v>44651</v>
      </c>
      <c r="H4" s="62" t="s">
        <v>732</v>
      </c>
      <c r="I4" s="61">
        <v>5480</v>
      </c>
      <c r="J4" s="61"/>
      <c r="K4" s="61" t="s">
        <v>12</v>
      </c>
      <c r="L4" s="61">
        <v>76</v>
      </c>
      <c r="M4" s="61" t="s">
        <v>17</v>
      </c>
      <c r="N4" s="61">
        <v>63</v>
      </c>
      <c r="O4" s="57">
        <v>69.5</v>
      </c>
      <c r="P4" s="60"/>
    </row>
    <row r="5" spans="1:16" ht="60" x14ac:dyDescent="0.25">
      <c r="A5" s="61" t="s">
        <v>230</v>
      </c>
      <c r="B5" s="61" t="s">
        <v>12</v>
      </c>
      <c r="C5" s="61" t="s">
        <v>476</v>
      </c>
      <c r="D5" s="62" t="s">
        <v>637</v>
      </c>
      <c r="E5" s="62" t="s">
        <v>487</v>
      </c>
      <c r="F5" s="62" t="s">
        <v>231</v>
      </c>
      <c r="G5" s="63">
        <v>44648</v>
      </c>
      <c r="H5" s="62" t="s">
        <v>232</v>
      </c>
      <c r="I5" s="61">
        <v>5960</v>
      </c>
      <c r="J5" s="61"/>
      <c r="K5" s="61" t="s">
        <v>12</v>
      </c>
      <c r="L5" s="61">
        <v>69</v>
      </c>
      <c r="M5" s="61" t="s">
        <v>47</v>
      </c>
      <c r="N5" s="61">
        <v>62</v>
      </c>
      <c r="O5" s="57">
        <v>65.5</v>
      </c>
      <c r="P5" s="60"/>
    </row>
    <row r="6" spans="1:16" ht="120" x14ac:dyDescent="0.25">
      <c r="A6" s="57" t="s">
        <v>142</v>
      </c>
      <c r="B6" s="57" t="s">
        <v>12</v>
      </c>
      <c r="C6" s="57" t="s">
        <v>498</v>
      </c>
      <c r="D6" s="58" t="s">
        <v>681</v>
      </c>
      <c r="E6" s="58" t="s">
        <v>143</v>
      </c>
      <c r="F6" s="58" t="s">
        <v>144</v>
      </c>
      <c r="G6" s="59">
        <v>44651</v>
      </c>
      <c r="H6" s="58" t="s">
        <v>514</v>
      </c>
      <c r="I6" s="57">
        <v>6000</v>
      </c>
      <c r="J6" s="57"/>
      <c r="K6" s="57" t="s">
        <v>12</v>
      </c>
      <c r="L6" s="57">
        <v>70</v>
      </c>
      <c r="M6" s="57" t="s">
        <v>17</v>
      </c>
      <c r="N6" s="57">
        <v>58</v>
      </c>
      <c r="O6" s="57">
        <v>64</v>
      </c>
      <c r="P6" s="60"/>
    </row>
    <row r="7" spans="1:16" ht="165" x14ac:dyDescent="0.25">
      <c r="A7" s="61" t="s">
        <v>185</v>
      </c>
      <c r="B7" s="61" t="s">
        <v>12</v>
      </c>
      <c r="C7" s="61" t="s">
        <v>476</v>
      </c>
      <c r="D7" s="62" t="s">
        <v>638</v>
      </c>
      <c r="E7" s="62" t="s">
        <v>482</v>
      </c>
      <c r="F7" s="62" t="s">
        <v>186</v>
      </c>
      <c r="G7" s="63">
        <v>44650</v>
      </c>
      <c r="H7" s="62" t="s">
        <v>187</v>
      </c>
      <c r="I7" s="61">
        <v>5850</v>
      </c>
      <c r="J7" s="61"/>
      <c r="K7" s="61" t="s">
        <v>12</v>
      </c>
      <c r="L7" s="61">
        <v>74</v>
      </c>
      <c r="M7" s="61" t="s">
        <v>17</v>
      </c>
      <c r="N7" s="61">
        <v>51</v>
      </c>
      <c r="O7" s="57">
        <v>62.5</v>
      </c>
      <c r="P7" s="60"/>
    </row>
    <row r="8" spans="1:16" ht="120" x14ac:dyDescent="0.25">
      <c r="A8" s="57" t="s">
        <v>24</v>
      </c>
      <c r="B8" s="57" t="s">
        <v>12</v>
      </c>
      <c r="C8" s="57" t="s">
        <v>498</v>
      </c>
      <c r="D8" s="58" t="s">
        <v>677</v>
      </c>
      <c r="E8" s="58" t="s">
        <v>508</v>
      </c>
      <c r="F8" s="58" t="s">
        <v>25</v>
      </c>
      <c r="G8" s="59">
        <v>44644</v>
      </c>
      <c r="H8" s="58" t="s">
        <v>730</v>
      </c>
      <c r="I8" s="57">
        <v>5990.22</v>
      </c>
      <c r="J8" s="57"/>
      <c r="K8" s="57" t="s">
        <v>12</v>
      </c>
      <c r="L8" s="57">
        <v>60</v>
      </c>
      <c r="M8" s="57" t="s">
        <v>17</v>
      </c>
      <c r="N8" s="57">
        <v>63</v>
      </c>
      <c r="O8" s="57">
        <v>61.5</v>
      </c>
      <c r="P8" s="60"/>
    </row>
    <row r="9" spans="1:16" ht="105" x14ac:dyDescent="0.25">
      <c r="A9" s="57" t="s">
        <v>122</v>
      </c>
      <c r="B9" s="57" t="s">
        <v>12</v>
      </c>
      <c r="C9" s="57" t="s">
        <v>498</v>
      </c>
      <c r="D9" s="58" t="s">
        <v>683</v>
      </c>
      <c r="E9" s="58" t="s">
        <v>520</v>
      </c>
      <c r="F9" s="58" t="s">
        <v>521</v>
      </c>
      <c r="G9" s="59">
        <v>44649</v>
      </c>
      <c r="H9" s="58" t="s">
        <v>522</v>
      </c>
      <c r="I9" s="57">
        <v>6000</v>
      </c>
      <c r="J9" s="57"/>
      <c r="K9" s="57" t="s">
        <v>12</v>
      </c>
      <c r="L9" s="57">
        <v>46</v>
      </c>
      <c r="M9" s="57" t="s">
        <v>79</v>
      </c>
      <c r="N9" s="57">
        <v>77</v>
      </c>
      <c r="O9" s="57">
        <v>61.5</v>
      </c>
      <c r="P9" s="60"/>
    </row>
    <row r="10" spans="1:16" ht="255" x14ac:dyDescent="0.25">
      <c r="A10" s="57" t="s">
        <v>149</v>
      </c>
      <c r="B10" s="57" t="s">
        <v>12</v>
      </c>
      <c r="C10" s="57" t="s">
        <v>499</v>
      </c>
      <c r="D10" s="58" t="s">
        <v>623</v>
      </c>
      <c r="E10" s="58" t="s">
        <v>747</v>
      </c>
      <c r="F10" s="58" t="s">
        <v>150</v>
      </c>
      <c r="G10" s="59">
        <v>44650</v>
      </c>
      <c r="H10" s="58" t="s">
        <v>450</v>
      </c>
      <c r="I10" s="57">
        <v>6000</v>
      </c>
      <c r="J10" s="57"/>
      <c r="K10" s="57" t="s">
        <v>12</v>
      </c>
      <c r="L10" s="57">
        <v>60</v>
      </c>
      <c r="M10" s="57" t="s">
        <v>47</v>
      </c>
      <c r="N10" s="57">
        <v>62</v>
      </c>
      <c r="O10" s="57">
        <v>61</v>
      </c>
      <c r="P10" s="60"/>
    </row>
    <row r="11" spans="1:16" ht="120" x14ac:dyDescent="0.25">
      <c r="A11" s="57" t="s">
        <v>301</v>
      </c>
      <c r="B11" s="57" t="s">
        <v>12</v>
      </c>
      <c r="C11" s="57" t="s">
        <v>499</v>
      </c>
      <c r="D11" s="58" t="s">
        <v>632</v>
      </c>
      <c r="E11" s="58" t="s">
        <v>474</v>
      </c>
      <c r="F11" s="58" t="s">
        <v>302</v>
      </c>
      <c r="G11" s="105">
        <v>44651</v>
      </c>
      <c r="H11" s="58" t="s">
        <v>303</v>
      </c>
      <c r="I11" s="57">
        <v>6000</v>
      </c>
      <c r="J11" s="57"/>
      <c r="K11" s="57" t="s">
        <v>12</v>
      </c>
      <c r="L11" s="57">
        <v>70</v>
      </c>
      <c r="M11" s="57" t="s">
        <v>17</v>
      </c>
      <c r="N11" s="57">
        <v>52</v>
      </c>
      <c r="O11" s="57">
        <v>61</v>
      </c>
      <c r="P11" s="60"/>
    </row>
    <row r="12" spans="1:16" ht="75" x14ac:dyDescent="0.25">
      <c r="A12" s="57" t="s">
        <v>309</v>
      </c>
      <c r="B12" s="57" t="s">
        <v>12</v>
      </c>
      <c r="C12" s="57" t="s">
        <v>499</v>
      </c>
      <c r="D12" s="58" t="s">
        <v>635</v>
      </c>
      <c r="E12" s="58" t="s">
        <v>502</v>
      </c>
      <c r="F12" s="58" t="s">
        <v>310</v>
      </c>
      <c r="G12" s="105">
        <v>44651</v>
      </c>
      <c r="H12" s="58" t="s">
        <v>311</v>
      </c>
      <c r="I12" s="57">
        <v>5800</v>
      </c>
      <c r="J12" s="57"/>
      <c r="K12" s="57" t="s">
        <v>12</v>
      </c>
      <c r="L12" s="57">
        <v>55</v>
      </c>
      <c r="M12" s="57" t="s">
        <v>30</v>
      </c>
      <c r="N12" s="57">
        <v>66</v>
      </c>
      <c r="O12" s="57">
        <v>60.5</v>
      </c>
      <c r="P12" s="60"/>
    </row>
    <row r="13" spans="1:16" ht="120" x14ac:dyDescent="0.25">
      <c r="A13" s="61" t="s">
        <v>131</v>
      </c>
      <c r="B13" s="61" t="s">
        <v>12</v>
      </c>
      <c r="C13" s="61" t="s">
        <v>476</v>
      </c>
      <c r="D13" s="62" t="s">
        <v>636</v>
      </c>
      <c r="E13" s="62" t="s">
        <v>480</v>
      </c>
      <c r="F13" s="62" t="s">
        <v>132</v>
      </c>
      <c r="G13" s="90">
        <v>44650</v>
      </c>
      <c r="H13" s="62" t="s">
        <v>133</v>
      </c>
      <c r="I13" s="61">
        <v>6000</v>
      </c>
      <c r="J13" s="61"/>
      <c r="K13" s="61" t="s">
        <v>12</v>
      </c>
      <c r="L13" s="61">
        <v>62</v>
      </c>
      <c r="M13" s="61" t="s">
        <v>17</v>
      </c>
      <c r="N13" s="61">
        <v>58</v>
      </c>
      <c r="O13" s="57">
        <v>60</v>
      </c>
      <c r="P13" s="60"/>
    </row>
    <row r="14" spans="1:16" ht="165" x14ac:dyDescent="0.25">
      <c r="A14" s="57" t="s">
        <v>276</v>
      </c>
      <c r="B14" s="57" t="s">
        <v>12</v>
      </c>
      <c r="C14" s="57" t="s">
        <v>498</v>
      </c>
      <c r="D14" s="58" t="s">
        <v>684</v>
      </c>
      <c r="E14" s="58" t="s">
        <v>523</v>
      </c>
      <c r="F14" s="58" t="s">
        <v>277</v>
      </c>
      <c r="G14" s="105">
        <v>44651</v>
      </c>
      <c r="H14" s="58" t="s">
        <v>278</v>
      </c>
      <c r="I14" s="57">
        <v>5999</v>
      </c>
      <c r="J14" s="57"/>
      <c r="K14" s="57" t="s">
        <v>12</v>
      </c>
      <c r="L14" s="57">
        <v>63</v>
      </c>
      <c r="M14" s="57" t="s">
        <v>30</v>
      </c>
      <c r="N14" s="57">
        <v>57</v>
      </c>
      <c r="O14" s="57">
        <v>60</v>
      </c>
      <c r="P14" s="60"/>
    </row>
    <row r="15" spans="1:16" ht="60" x14ac:dyDescent="0.25">
      <c r="A15" s="57" t="s">
        <v>11</v>
      </c>
      <c r="B15" s="57" t="s">
        <v>12</v>
      </c>
      <c r="C15" s="57" t="s">
        <v>499</v>
      </c>
      <c r="D15" s="58" t="s">
        <v>619</v>
      </c>
      <c r="E15" s="58" t="s">
        <v>13</v>
      </c>
      <c r="F15" s="58" t="s">
        <v>14</v>
      </c>
      <c r="G15" s="59">
        <v>44649</v>
      </c>
      <c r="H15" s="58" t="s">
        <v>15</v>
      </c>
      <c r="I15" s="57">
        <v>5400</v>
      </c>
      <c r="J15" s="57"/>
      <c r="K15" s="57" t="s">
        <v>12</v>
      </c>
      <c r="L15" s="57">
        <v>59</v>
      </c>
      <c r="M15" s="57" t="s">
        <v>116</v>
      </c>
      <c r="N15" s="57">
        <v>60</v>
      </c>
      <c r="O15" s="57">
        <v>59.5</v>
      </c>
      <c r="P15" s="60"/>
    </row>
    <row r="16" spans="1:16" ht="120" x14ac:dyDescent="0.25">
      <c r="A16" s="61" t="s">
        <v>318</v>
      </c>
      <c r="B16" s="61" t="s">
        <v>12</v>
      </c>
      <c r="C16" s="61" t="s">
        <v>476</v>
      </c>
      <c r="D16" s="62" t="s">
        <v>641</v>
      </c>
      <c r="E16" s="62" t="s">
        <v>490</v>
      </c>
      <c r="F16" s="62" t="s">
        <v>491</v>
      </c>
      <c r="G16" s="90">
        <v>44651</v>
      </c>
      <c r="H16" s="62" t="s">
        <v>319</v>
      </c>
      <c r="I16" s="61">
        <v>6000</v>
      </c>
      <c r="J16" s="61"/>
      <c r="K16" s="61" t="s">
        <v>12</v>
      </c>
      <c r="L16" s="61">
        <v>65</v>
      </c>
      <c r="M16" s="61" t="s">
        <v>17</v>
      </c>
      <c r="N16" s="61">
        <v>54</v>
      </c>
      <c r="O16" s="57">
        <v>59.5</v>
      </c>
      <c r="P16" s="60"/>
    </row>
    <row r="17" spans="1:16" ht="240" x14ac:dyDescent="0.25">
      <c r="A17" s="57" t="s">
        <v>123</v>
      </c>
      <c r="B17" s="57" t="s">
        <v>12</v>
      </c>
      <c r="C17" s="57" t="s">
        <v>499</v>
      </c>
      <c r="D17" s="58" t="s">
        <v>625</v>
      </c>
      <c r="E17" s="58" t="s">
        <v>518</v>
      </c>
      <c r="F17" s="58" t="s">
        <v>519</v>
      </c>
      <c r="G17" s="59">
        <v>44651</v>
      </c>
      <c r="H17" s="58" t="s">
        <v>124</v>
      </c>
      <c r="I17" s="57">
        <v>6000</v>
      </c>
      <c r="J17" s="57"/>
      <c r="K17" s="57" t="s">
        <v>12</v>
      </c>
      <c r="L17" s="57">
        <v>53</v>
      </c>
      <c r="M17" s="57" t="s">
        <v>116</v>
      </c>
      <c r="N17" s="57">
        <v>64</v>
      </c>
      <c r="O17" s="57">
        <v>58.5</v>
      </c>
      <c r="P17" s="60"/>
    </row>
    <row r="18" spans="1:16" ht="45" x14ac:dyDescent="0.25">
      <c r="A18" s="57" t="s">
        <v>74</v>
      </c>
      <c r="B18" s="57" t="s">
        <v>12</v>
      </c>
      <c r="C18" s="57" t="s">
        <v>498</v>
      </c>
      <c r="D18" s="58" t="s">
        <v>623</v>
      </c>
      <c r="E18" s="58" t="s">
        <v>75</v>
      </c>
      <c r="F18" s="58" t="s">
        <v>76</v>
      </c>
      <c r="G18" s="59">
        <v>44650</v>
      </c>
      <c r="H18" s="58" t="s">
        <v>77</v>
      </c>
      <c r="I18" s="57">
        <v>5996</v>
      </c>
      <c r="J18" s="57"/>
      <c r="K18" s="57" t="s">
        <v>12</v>
      </c>
      <c r="L18" s="57">
        <v>58</v>
      </c>
      <c r="M18" s="57" t="s">
        <v>17</v>
      </c>
      <c r="N18" s="57">
        <v>58</v>
      </c>
      <c r="O18" s="57">
        <v>58</v>
      </c>
      <c r="P18" s="60"/>
    </row>
    <row r="19" spans="1:16" ht="210" x14ac:dyDescent="0.25">
      <c r="A19" s="61" t="s">
        <v>324</v>
      </c>
      <c r="B19" s="61" t="s">
        <v>12</v>
      </c>
      <c r="C19" s="61" t="s">
        <v>476</v>
      </c>
      <c r="D19" s="62" t="s">
        <v>623</v>
      </c>
      <c r="E19" s="62" t="s">
        <v>325</v>
      </c>
      <c r="F19" s="62" t="s">
        <v>326</v>
      </c>
      <c r="G19" s="90">
        <v>44651</v>
      </c>
      <c r="H19" s="62" t="s">
        <v>327</v>
      </c>
      <c r="I19" s="61">
        <v>6000</v>
      </c>
      <c r="J19" s="61"/>
      <c r="K19" s="61" t="s">
        <v>12</v>
      </c>
      <c r="L19" s="61">
        <v>58</v>
      </c>
      <c r="M19" s="61" t="s">
        <v>79</v>
      </c>
      <c r="N19" s="61">
        <v>58</v>
      </c>
      <c r="O19" s="57">
        <v>58</v>
      </c>
      <c r="P19" s="60"/>
    </row>
    <row r="20" spans="1:16" ht="75" x14ac:dyDescent="0.25">
      <c r="A20" s="61" t="s">
        <v>20</v>
      </c>
      <c r="B20" s="61" t="s">
        <v>12</v>
      </c>
      <c r="C20" s="61" t="s">
        <v>476</v>
      </c>
      <c r="D20" s="62" t="s">
        <v>632</v>
      </c>
      <c r="E20" s="62" t="s">
        <v>477</v>
      </c>
      <c r="F20" s="62" t="s">
        <v>603</v>
      </c>
      <c r="G20" s="63">
        <v>44648</v>
      </c>
      <c r="H20" s="62" t="s">
        <v>709</v>
      </c>
      <c r="I20" s="61">
        <v>6000</v>
      </c>
      <c r="J20" s="61"/>
      <c r="K20" s="61" t="s">
        <v>12</v>
      </c>
      <c r="L20" s="61">
        <v>61</v>
      </c>
      <c r="M20" s="61" t="s">
        <v>116</v>
      </c>
      <c r="N20" s="61">
        <v>54</v>
      </c>
      <c r="O20" s="57">
        <v>57.5</v>
      </c>
      <c r="P20" s="64"/>
    </row>
    <row r="21" spans="1:16" ht="60" x14ac:dyDescent="0.25">
      <c r="A21" s="57" t="s">
        <v>36</v>
      </c>
      <c r="B21" s="57" t="s">
        <v>12</v>
      </c>
      <c r="C21" s="57" t="s">
        <v>498</v>
      </c>
      <c r="D21" s="58" t="s">
        <v>678</v>
      </c>
      <c r="E21" s="58" t="s">
        <v>37</v>
      </c>
      <c r="F21" s="58" t="s">
        <v>38</v>
      </c>
      <c r="G21" s="59">
        <v>44650</v>
      </c>
      <c r="H21" s="58" t="s">
        <v>39</v>
      </c>
      <c r="I21" s="57">
        <v>6000</v>
      </c>
      <c r="J21" s="57"/>
      <c r="K21" s="57" t="s">
        <v>12</v>
      </c>
      <c r="L21" s="57">
        <v>58</v>
      </c>
      <c r="M21" s="57" t="s">
        <v>79</v>
      </c>
      <c r="N21" s="57">
        <v>56</v>
      </c>
      <c r="O21" s="57">
        <v>57</v>
      </c>
      <c r="P21" s="60"/>
    </row>
    <row r="22" spans="1:16" ht="45" x14ac:dyDescent="0.25">
      <c r="A22" s="57" t="s">
        <v>69</v>
      </c>
      <c r="B22" s="57" t="s">
        <v>12</v>
      </c>
      <c r="C22" s="57" t="s">
        <v>499</v>
      </c>
      <c r="D22" s="58" t="s">
        <v>621</v>
      </c>
      <c r="E22" s="58" t="s">
        <v>470</v>
      </c>
      <c r="F22" s="58" t="s">
        <v>471</v>
      </c>
      <c r="G22" s="59">
        <v>44636</v>
      </c>
      <c r="H22" s="58" t="s">
        <v>59</v>
      </c>
      <c r="I22" s="57">
        <v>5840</v>
      </c>
      <c r="J22" s="57"/>
      <c r="K22" s="57" t="s">
        <v>12</v>
      </c>
      <c r="L22" s="57">
        <v>56</v>
      </c>
      <c r="M22" s="57" t="s">
        <v>116</v>
      </c>
      <c r="N22" s="57">
        <v>55</v>
      </c>
      <c r="O22" s="57">
        <v>55.5</v>
      </c>
      <c r="P22" s="60"/>
    </row>
    <row r="23" spans="1:16" ht="90" x14ac:dyDescent="0.25">
      <c r="A23" s="57" t="s">
        <v>196</v>
      </c>
      <c r="B23" s="57" t="s">
        <v>12</v>
      </c>
      <c r="C23" s="57" t="s">
        <v>498</v>
      </c>
      <c r="D23" s="58" t="s">
        <v>638</v>
      </c>
      <c r="E23" s="58" t="s">
        <v>733</v>
      </c>
      <c r="F23" s="58" t="s">
        <v>197</v>
      </c>
      <c r="G23" s="59">
        <v>44651</v>
      </c>
      <c r="H23" s="58" t="s">
        <v>515</v>
      </c>
      <c r="I23" s="57">
        <v>5948.1</v>
      </c>
      <c r="J23" s="57"/>
      <c r="K23" s="57" t="s">
        <v>12</v>
      </c>
      <c r="L23" s="57">
        <v>61</v>
      </c>
      <c r="M23" s="57" t="s">
        <v>30</v>
      </c>
      <c r="N23" s="57">
        <v>49</v>
      </c>
      <c r="O23" s="57">
        <v>55</v>
      </c>
      <c r="P23" s="60"/>
    </row>
    <row r="24" spans="1:16" ht="120" x14ac:dyDescent="0.25">
      <c r="A24" s="61" t="s">
        <v>299</v>
      </c>
      <c r="B24" s="61" t="s">
        <v>12</v>
      </c>
      <c r="C24" s="61" t="s">
        <v>476</v>
      </c>
      <c r="D24" s="62" t="s">
        <v>634</v>
      </c>
      <c r="E24" s="62" t="s">
        <v>488</v>
      </c>
      <c r="F24" s="62" t="s">
        <v>300</v>
      </c>
      <c r="G24" s="90">
        <v>44651</v>
      </c>
      <c r="H24" s="62" t="s">
        <v>489</v>
      </c>
      <c r="I24" s="61">
        <v>5959.5</v>
      </c>
      <c r="J24" s="61"/>
      <c r="K24" s="61" t="s">
        <v>12</v>
      </c>
      <c r="L24" s="61">
        <v>54</v>
      </c>
      <c r="M24" s="61" t="s">
        <v>47</v>
      </c>
      <c r="N24" s="61">
        <v>56</v>
      </c>
      <c r="O24" s="57">
        <v>55</v>
      </c>
      <c r="P24" s="60"/>
    </row>
    <row r="25" spans="1:16" ht="75" x14ac:dyDescent="0.25">
      <c r="A25" s="61" t="s">
        <v>297</v>
      </c>
      <c r="B25" s="61" t="s">
        <v>12</v>
      </c>
      <c r="C25" s="61" t="s">
        <v>476</v>
      </c>
      <c r="D25" s="62" t="s">
        <v>640</v>
      </c>
      <c r="E25" s="62" t="s">
        <v>206</v>
      </c>
      <c r="F25" s="62" t="s">
        <v>298</v>
      </c>
      <c r="G25" s="90">
        <v>44650</v>
      </c>
      <c r="H25" s="62" t="s">
        <v>467</v>
      </c>
      <c r="I25" s="61">
        <v>5600</v>
      </c>
      <c r="J25" s="61"/>
      <c r="K25" s="61" t="s">
        <v>12</v>
      </c>
      <c r="L25" s="61">
        <v>44</v>
      </c>
      <c r="M25" s="61" t="s">
        <v>79</v>
      </c>
      <c r="N25" s="61">
        <v>64</v>
      </c>
      <c r="O25" s="57">
        <v>54</v>
      </c>
      <c r="P25" s="60"/>
    </row>
    <row r="26" spans="1:16" ht="75" x14ac:dyDescent="0.25">
      <c r="A26" s="61" t="s">
        <v>205</v>
      </c>
      <c r="B26" s="61" t="s">
        <v>12</v>
      </c>
      <c r="C26" s="61" t="s">
        <v>476</v>
      </c>
      <c r="D26" s="62" t="s">
        <v>642</v>
      </c>
      <c r="E26" s="62" t="s">
        <v>206</v>
      </c>
      <c r="F26" s="62" t="s">
        <v>207</v>
      </c>
      <c r="G26" s="63">
        <v>44651</v>
      </c>
      <c r="H26" s="62" t="s">
        <v>208</v>
      </c>
      <c r="I26" s="61">
        <v>5640</v>
      </c>
      <c r="J26" s="61"/>
      <c r="K26" s="61" t="s">
        <v>12</v>
      </c>
      <c r="L26" s="61">
        <v>45</v>
      </c>
      <c r="M26" s="61" t="s">
        <v>116</v>
      </c>
      <c r="N26" s="61">
        <v>62</v>
      </c>
      <c r="O26" s="57">
        <v>53.5</v>
      </c>
      <c r="P26" s="60"/>
    </row>
    <row r="27" spans="1:16" ht="75" x14ac:dyDescent="0.25">
      <c r="A27" s="61" t="s">
        <v>339</v>
      </c>
      <c r="B27" s="61" t="s">
        <v>12</v>
      </c>
      <c r="C27" s="61" t="s">
        <v>476</v>
      </c>
      <c r="D27" s="62" t="s">
        <v>640</v>
      </c>
      <c r="E27" s="62" t="s">
        <v>500</v>
      </c>
      <c r="F27" s="62" t="s">
        <v>340</v>
      </c>
      <c r="G27" s="90">
        <v>44652</v>
      </c>
      <c r="H27" s="62" t="s">
        <v>341</v>
      </c>
      <c r="I27" s="61">
        <v>5800</v>
      </c>
      <c r="J27" s="61"/>
      <c r="K27" s="61" t="s">
        <v>12</v>
      </c>
      <c r="L27" s="61">
        <v>57</v>
      </c>
      <c r="M27" s="61" t="s">
        <v>17</v>
      </c>
      <c r="N27" s="61">
        <v>48</v>
      </c>
      <c r="O27" s="57">
        <v>52.5</v>
      </c>
      <c r="P27" s="60"/>
    </row>
    <row r="28" spans="1:16" ht="45" x14ac:dyDescent="0.25">
      <c r="A28" s="57" t="s">
        <v>346</v>
      </c>
      <c r="B28" s="57" t="s">
        <v>12</v>
      </c>
      <c r="C28" s="57" t="s">
        <v>499</v>
      </c>
      <c r="D28" s="58" t="s">
        <v>633</v>
      </c>
      <c r="E28" s="58" t="s">
        <v>347</v>
      </c>
      <c r="F28" s="58" t="s">
        <v>473</v>
      </c>
      <c r="G28" s="59">
        <v>44650</v>
      </c>
      <c r="H28" s="58" t="s">
        <v>472</v>
      </c>
      <c r="I28" s="57">
        <v>6000</v>
      </c>
      <c r="J28" s="57"/>
      <c r="K28" s="57" t="s">
        <v>12</v>
      </c>
      <c r="L28" s="57">
        <v>53</v>
      </c>
      <c r="M28" s="57" t="s">
        <v>79</v>
      </c>
      <c r="N28" s="57">
        <v>50</v>
      </c>
      <c r="O28" s="57">
        <v>51.5</v>
      </c>
      <c r="P28" s="60"/>
    </row>
    <row r="29" spans="1:16" ht="45" x14ac:dyDescent="0.25">
      <c r="A29" s="61" t="s">
        <v>389</v>
      </c>
      <c r="B29" s="61" t="s">
        <v>12</v>
      </c>
      <c r="C29" s="61" t="s">
        <v>476</v>
      </c>
      <c r="D29" s="62" t="s">
        <v>640</v>
      </c>
      <c r="E29" s="62" t="s">
        <v>390</v>
      </c>
      <c r="F29" s="62" t="s">
        <v>391</v>
      </c>
      <c r="G29" s="63">
        <v>44651</v>
      </c>
      <c r="H29" s="62" t="s">
        <v>392</v>
      </c>
      <c r="I29" s="61">
        <v>5200</v>
      </c>
      <c r="J29" s="61"/>
      <c r="K29" s="61" t="s">
        <v>12</v>
      </c>
      <c r="L29" s="61">
        <v>52</v>
      </c>
      <c r="M29" s="61" t="s">
        <v>493</v>
      </c>
      <c r="N29" s="61">
        <v>51</v>
      </c>
      <c r="O29" s="57">
        <v>51.5</v>
      </c>
      <c r="P29" s="60"/>
    </row>
    <row r="30" spans="1:16" ht="75" x14ac:dyDescent="0.25">
      <c r="A30" s="57" t="s">
        <v>84</v>
      </c>
      <c r="B30" s="57" t="s">
        <v>12</v>
      </c>
      <c r="C30" s="57" t="s">
        <v>499</v>
      </c>
      <c r="D30" s="58" t="s">
        <v>622</v>
      </c>
      <c r="E30" s="58" t="s">
        <v>85</v>
      </c>
      <c r="F30" s="58" t="s">
        <v>86</v>
      </c>
      <c r="G30" s="59">
        <v>44644</v>
      </c>
      <c r="H30" s="58" t="s">
        <v>87</v>
      </c>
      <c r="I30" s="57">
        <v>6000</v>
      </c>
      <c r="J30" s="57"/>
      <c r="K30" s="57" t="s">
        <v>12</v>
      </c>
      <c r="L30" s="57">
        <v>61</v>
      </c>
      <c r="M30" s="57" t="s">
        <v>47</v>
      </c>
      <c r="N30" s="57">
        <v>36</v>
      </c>
      <c r="O30" s="57">
        <v>48.5</v>
      </c>
      <c r="P30" s="60"/>
    </row>
    <row r="31" spans="1:16" ht="60" x14ac:dyDescent="0.25">
      <c r="A31" s="57" t="s">
        <v>201</v>
      </c>
      <c r="B31" s="57" t="s">
        <v>12</v>
      </c>
      <c r="C31" s="57" t="s">
        <v>499</v>
      </c>
      <c r="D31" s="58" t="s">
        <v>626</v>
      </c>
      <c r="E31" s="58" t="s">
        <v>202</v>
      </c>
      <c r="F31" s="58" t="s">
        <v>203</v>
      </c>
      <c r="G31" s="59">
        <v>44648</v>
      </c>
      <c r="H31" s="58" t="s">
        <v>204</v>
      </c>
      <c r="I31" s="57">
        <v>6000</v>
      </c>
      <c r="J31" s="57"/>
      <c r="K31" s="57" t="s">
        <v>12</v>
      </c>
      <c r="L31" s="57">
        <v>45</v>
      </c>
      <c r="M31" s="57" t="s">
        <v>30</v>
      </c>
      <c r="N31" s="57">
        <v>51</v>
      </c>
      <c r="O31" s="57">
        <v>48</v>
      </c>
      <c r="P31" s="60"/>
    </row>
    <row r="32" spans="1:16" ht="120" x14ac:dyDescent="0.25">
      <c r="A32" s="57" t="s">
        <v>88</v>
      </c>
      <c r="B32" s="57" t="s">
        <v>12</v>
      </c>
      <c r="C32" s="57" t="s">
        <v>498</v>
      </c>
      <c r="D32" s="58" t="s">
        <v>679</v>
      </c>
      <c r="E32" s="58" t="s">
        <v>509</v>
      </c>
      <c r="F32" s="58" t="s">
        <v>510</v>
      </c>
      <c r="G32" s="59">
        <v>44650</v>
      </c>
      <c r="H32" s="58" t="s">
        <v>511</v>
      </c>
      <c r="I32" s="57">
        <v>3280</v>
      </c>
      <c r="J32" s="57"/>
      <c r="K32" s="57" t="s">
        <v>12</v>
      </c>
      <c r="L32" s="57">
        <v>41</v>
      </c>
      <c r="M32" s="57" t="s">
        <v>116</v>
      </c>
      <c r="N32" s="57">
        <v>50</v>
      </c>
      <c r="O32" s="57">
        <v>45.5</v>
      </c>
      <c r="P32" s="60"/>
    </row>
    <row r="33" spans="1:16" ht="45" x14ac:dyDescent="0.25">
      <c r="A33" s="57" t="s">
        <v>253</v>
      </c>
      <c r="B33" s="57" t="s">
        <v>12</v>
      </c>
      <c r="C33" s="57" t="s">
        <v>499</v>
      </c>
      <c r="D33" s="58" t="s">
        <v>627</v>
      </c>
      <c r="E33" s="58" t="s">
        <v>628</v>
      </c>
      <c r="F33" s="58" t="s">
        <v>254</v>
      </c>
      <c r="G33" s="59">
        <v>44650</v>
      </c>
      <c r="H33" s="58" t="s">
        <v>629</v>
      </c>
      <c r="I33" s="57">
        <v>5750</v>
      </c>
      <c r="J33" s="57"/>
      <c r="K33" s="57" t="s">
        <v>12</v>
      </c>
      <c r="L33" s="57">
        <v>46</v>
      </c>
      <c r="M33" s="57" t="s">
        <v>47</v>
      </c>
      <c r="N33" s="57">
        <v>45</v>
      </c>
      <c r="O33" s="57">
        <v>45.5</v>
      </c>
      <c r="P33" s="60">
        <v>1</v>
      </c>
    </row>
    <row r="34" spans="1:16" ht="120" x14ac:dyDescent="0.25">
      <c r="A34" s="57" t="s">
        <v>21</v>
      </c>
      <c r="B34" s="57" t="s">
        <v>12</v>
      </c>
      <c r="C34" s="57" t="s">
        <v>498</v>
      </c>
      <c r="D34" s="58" t="s">
        <v>674</v>
      </c>
      <c r="E34" s="58" t="s">
        <v>22</v>
      </c>
      <c r="F34" s="58" t="s">
        <v>23</v>
      </c>
      <c r="G34" s="59">
        <v>44635</v>
      </c>
      <c r="H34" s="58" t="s">
        <v>741</v>
      </c>
      <c r="I34" s="57">
        <v>6000</v>
      </c>
      <c r="J34" s="57"/>
      <c r="K34" s="57" t="s">
        <v>12</v>
      </c>
      <c r="L34" s="57">
        <v>47</v>
      </c>
      <c r="M34" s="57" t="s">
        <v>47</v>
      </c>
      <c r="N34" s="57">
        <v>43</v>
      </c>
      <c r="O34" s="57">
        <v>45</v>
      </c>
      <c r="P34" s="60"/>
    </row>
    <row r="35" spans="1:16" ht="105" x14ac:dyDescent="0.25">
      <c r="A35" s="57" t="s">
        <v>240</v>
      </c>
      <c r="B35" s="57" t="s">
        <v>12</v>
      </c>
      <c r="C35" s="57" t="s">
        <v>498</v>
      </c>
      <c r="D35" s="58" t="s">
        <v>682</v>
      </c>
      <c r="E35" s="58" t="s">
        <v>241</v>
      </c>
      <c r="F35" s="58" t="s">
        <v>44</v>
      </c>
      <c r="G35" s="59">
        <v>44648</v>
      </c>
      <c r="H35" s="58" t="s">
        <v>729</v>
      </c>
      <c r="I35" s="57">
        <v>6000</v>
      </c>
      <c r="J35" s="57"/>
      <c r="K35" s="57" t="s">
        <v>12</v>
      </c>
      <c r="L35" s="57">
        <v>45</v>
      </c>
      <c r="M35" s="57" t="s">
        <v>30</v>
      </c>
      <c r="N35" s="57">
        <v>43</v>
      </c>
      <c r="O35" s="57">
        <v>44</v>
      </c>
      <c r="P35" s="60"/>
    </row>
    <row r="36" spans="1:16" ht="75" x14ac:dyDescent="0.25">
      <c r="A36" s="57" t="s">
        <v>358</v>
      </c>
      <c r="B36" s="57" t="s">
        <v>12</v>
      </c>
      <c r="C36" s="57" t="s">
        <v>499</v>
      </c>
      <c r="D36" s="58" t="s">
        <v>634</v>
      </c>
      <c r="E36" s="58" t="s">
        <v>359</v>
      </c>
      <c r="F36" s="58" t="s">
        <v>360</v>
      </c>
      <c r="G36" s="59">
        <v>44651</v>
      </c>
      <c r="H36" s="58" t="s">
        <v>361</v>
      </c>
      <c r="I36" s="57">
        <v>6000</v>
      </c>
      <c r="J36" s="57"/>
      <c r="K36" s="57" t="s">
        <v>12</v>
      </c>
      <c r="L36" s="57">
        <v>42</v>
      </c>
      <c r="M36" s="57" t="s">
        <v>17</v>
      </c>
      <c r="N36" s="57">
        <v>46</v>
      </c>
      <c r="O36" s="57">
        <v>44</v>
      </c>
      <c r="P36" s="60"/>
    </row>
    <row r="37" spans="1:16" ht="45" x14ac:dyDescent="0.25">
      <c r="A37" s="57" t="s">
        <v>242</v>
      </c>
      <c r="B37" s="57" t="s">
        <v>12</v>
      </c>
      <c r="C37" s="57" t="s">
        <v>499</v>
      </c>
      <c r="D37" s="58" t="s">
        <v>631</v>
      </c>
      <c r="E37" s="58" t="s">
        <v>475</v>
      </c>
      <c r="F37" s="58" t="s">
        <v>471</v>
      </c>
      <c r="G37" s="59">
        <v>44648</v>
      </c>
      <c r="H37" s="58" t="s">
        <v>243</v>
      </c>
      <c r="I37" s="57">
        <v>5925</v>
      </c>
      <c r="J37" s="57"/>
      <c r="K37" s="57" t="s">
        <v>12</v>
      </c>
      <c r="L37" s="57">
        <v>44</v>
      </c>
      <c r="M37" s="57" t="s">
        <v>493</v>
      </c>
      <c r="N37" s="57">
        <v>43</v>
      </c>
      <c r="O37" s="57">
        <v>43.5</v>
      </c>
      <c r="P37" s="60"/>
    </row>
    <row r="38" spans="1:16" ht="165" x14ac:dyDescent="0.25">
      <c r="A38" s="57" t="s">
        <v>43</v>
      </c>
      <c r="B38" s="57" t="s">
        <v>12</v>
      </c>
      <c r="C38" s="57" t="s">
        <v>499</v>
      </c>
      <c r="D38" s="58" t="s">
        <v>620</v>
      </c>
      <c r="E38" s="58" t="s">
        <v>503</v>
      </c>
      <c r="F38" s="58" t="s">
        <v>44</v>
      </c>
      <c r="G38" s="59">
        <v>44648</v>
      </c>
      <c r="H38" s="58" t="s">
        <v>746</v>
      </c>
      <c r="I38" s="57">
        <v>6000</v>
      </c>
      <c r="J38" s="57"/>
      <c r="K38" s="57" t="s">
        <v>12</v>
      </c>
      <c r="L38" s="57">
        <v>45</v>
      </c>
      <c r="M38" s="57" t="s">
        <v>47</v>
      </c>
      <c r="N38" s="57">
        <v>33</v>
      </c>
      <c r="O38" s="57">
        <v>39</v>
      </c>
      <c r="P38" s="60"/>
    </row>
    <row r="39" spans="1:16" ht="60" x14ac:dyDescent="0.25">
      <c r="A39" s="61" t="s">
        <v>153</v>
      </c>
      <c r="B39" s="61" t="s">
        <v>12</v>
      </c>
      <c r="C39" s="61" t="s">
        <v>476</v>
      </c>
      <c r="D39" s="62" t="s">
        <v>638</v>
      </c>
      <c r="E39" s="62" t="s">
        <v>154</v>
      </c>
      <c r="F39" s="62" t="s">
        <v>155</v>
      </c>
      <c r="G39" s="63">
        <v>44649</v>
      </c>
      <c r="H39" s="62" t="s">
        <v>156</v>
      </c>
      <c r="I39" s="61">
        <v>6000</v>
      </c>
      <c r="J39" s="61"/>
      <c r="K39" s="61" t="s">
        <v>12</v>
      </c>
      <c r="L39" s="61"/>
      <c r="M39" s="61" t="s">
        <v>116</v>
      </c>
      <c r="N39" s="61">
        <v>77</v>
      </c>
      <c r="O39" s="57">
        <v>38.5</v>
      </c>
      <c r="P39" s="60"/>
    </row>
    <row r="40" spans="1:16" ht="105" x14ac:dyDescent="0.25">
      <c r="A40" s="57" t="s">
        <v>129</v>
      </c>
      <c r="B40" s="57" t="s">
        <v>12</v>
      </c>
      <c r="C40" s="57" t="s">
        <v>498</v>
      </c>
      <c r="D40" s="58" t="s">
        <v>680</v>
      </c>
      <c r="E40" s="58" t="s">
        <v>512</v>
      </c>
      <c r="F40" s="58" t="s">
        <v>130</v>
      </c>
      <c r="G40" s="59">
        <v>44651</v>
      </c>
      <c r="H40" s="58" t="s">
        <v>513</v>
      </c>
      <c r="I40" s="57">
        <v>6000</v>
      </c>
      <c r="J40" s="57"/>
      <c r="K40" s="57" t="s">
        <v>12</v>
      </c>
      <c r="L40" s="57">
        <v>72</v>
      </c>
      <c r="M40" s="57" t="s">
        <v>17</v>
      </c>
      <c r="N40" s="57"/>
      <c r="O40" s="57">
        <v>36</v>
      </c>
      <c r="P40" s="60"/>
    </row>
    <row r="41" spans="1:16" ht="105" x14ac:dyDescent="0.25">
      <c r="A41" s="57" t="s">
        <v>293</v>
      </c>
      <c r="B41" s="57" t="s">
        <v>12</v>
      </c>
      <c r="C41" s="57" t="s">
        <v>498</v>
      </c>
      <c r="D41" s="58" t="s">
        <v>685</v>
      </c>
      <c r="E41" s="58" t="s">
        <v>525</v>
      </c>
      <c r="F41" s="58" t="s">
        <v>294</v>
      </c>
      <c r="G41" s="105">
        <v>44651</v>
      </c>
      <c r="H41" s="58" t="s">
        <v>526</v>
      </c>
      <c r="I41" s="57">
        <v>6000</v>
      </c>
      <c r="J41" s="57"/>
      <c r="K41" s="57" t="s">
        <v>12</v>
      </c>
      <c r="L41" s="57">
        <v>73</v>
      </c>
      <c r="M41" s="57" t="s">
        <v>47</v>
      </c>
      <c r="N41" s="57">
        <v>72</v>
      </c>
      <c r="O41" s="57">
        <v>36</v>
      </c>
      <c r="P41" s="60"/>
    </row>
    <row r="42" spans="1:16" ht="45" x14ac:dyDescent="0.25">
      <c r="A42" s="61" t="s">
        <v>219</v>
      </c>
      <c r="B42" s="61" t="s">
        <v>12</v>
      </c>
      <c r="C42" s="61" t="s">
        <v>476</v>
      </c>
      <c r="D42" s="62" t="s">
        <v>639</v>
      </c>
      <c r="E42" s="62" t="s">
        <v>483</v>
      </c>
      <c r="F42" s="62" t="s">
        <v>484</v>
      </c>
      <c r="G42" s="63">
        <v>44649</v>
      </c>
      <c r="H42" s="62" t="s">
        <v>220</v>
      </c>
      <c r="I42" s="61">
        <v>5000</v>
      </c>
      <c r="J42" s="61"/>
      <c r="K42" s="61" t="s">
        <v>12</v>
      </c>
      <c r="L42" s="61"/>
      <c r="M42" s="61" t="s">
        <v>30</v>
      </c>
      <c r="N42" s="61">
        <v>69</v>
      </c>
      <c r="O42" s="57">
        <v>34.5</v>
      </c>
      <c r="P42" s="60"/>
    </row>
    <row r="43" spans="1:16" ht="60" x14ac:dyDescent="0.25">
      <c r="A43" s="57" t="s">
        <v>167</v>
      </c>
      <c r="B43" s="57" t="s">
        <v>12</v>
      </c>
      <c r="C43" s="57" t="s">
        <v>499</v>
      </c>
      <c r="D43" s="58" t="s">
        <v>624</v>
      </c>
      <c r="E43" s="58" t="s">
        <v>168</v>
      </c>
      <c r="F43" s="58" t="s">
        <v>471</v>
      </c>
      <c r="G43" s="59">
        <v>44648</v>
      </c>
      <c r="H43" s="58" t="s">
        <v>169</v>
      </c>
      <c r="I43" s="57">
        <v>5950</v>
      </c>
      <c r="J43" s="57"/>
      <c r="K43" s="57" t="s">
        <v>12</v>
      </c>
      <c r="L43" s="57"/>
      <c r="M43" s="57" t="s">
        <v>79</v>
      </c>
      <c r="N43" s="57">
        <v>67</v>
      </c>
      <c r="O43" s="57">
        <v>33.5</v>
      </c>
      <c r="P43" s="60"/>
    </row>
    <row r="44" spans="1:16" ht="135" x14ac:dyDescent="0.25">
      <c r="A44" s="57" t="s">
        <v>223</v>
      </c>
      <c r="B44" s="57" t="s">
        <v>12</v>
      </c>
      <c r="C44" s="57" t="s">
        <v>498</v>
      </c>
      <c r="D44" s="58" t="s">
        <v>678</v>
      </c>
      <c r="E44" s="58" t="s">
        <v>516</v>
      </c>
      <c r="F44" s="58" t="s">
        <v>224</v>
      </c>
      <c r="G44" s="59">
        <v>44651</v>
      </c>
      <c r="H44" s="58" t="s">
        <v>517</v>
      </c>
      <c r="I44" s="57">
        <v>5750.74</v>
      </c>
      <c r="J44" s="57"/>
      <c r="K44" s="57" t="s">
        <v>12</v>
      </c>
      <c r="L44" s="57"/>
      <c r="M44" s="57" t="s">
        <v>116</v>
      </c>
      <c r="N44" s="57">
        <v>50</v>
      </c>
      <c r="O44" s="57">
        <v>25</v>
      </c>
      <c r="P44" s="60"/>
    </row>
    <row r="45" spans="1:16" ht="45" x14ac:dyDescent="0.25">
      <c r="A45" s="57" t="s">
        <v>290</v>
      </c>
      <c r="B45" s="57" t="s">
        <v>12</v>
      </c>
      <c r="C45" s="57" t="s">
        <v>498</v>
      </c>
      <c r="D45" s="58" t="s">
        <v>627</v>
      </c>
      <c r="E45" s="58" t="s">
        <v>524</v>
      </c>
      <c r="F45" s="58" t="s">
        <v>291</v>
      </c>
      <c r="G45" s="59">
        <v>44651</v>
      </c>
      <c r="H45" s="58" t="s">
        <v>292</v>
      </c>
      <c r="I45" s="57">
        <v>6000</v>
      </c>
      <c r="J45" s="57"/>
      <c r="K45" s="57" t="s">
        <v>12</v>
      </c>
      <c r="L45" s="57"/>
      <c r="M45" s="57" t="s">
        <v>17</v>
      </c>
      <c r="N45" s="57">
        <v>49</v>
      </c>
      <c r="O45" s="57">
        <v>24.5</v>
      </c>
      <c r="P45" s="60"/>
    </row>
    <row r="46" spans="1:16" ht="75" x14ac:dyDescent="0.25">
      <c r="A46" s="57" t="s">
        <v>265</v>
      </c>
      <c r="B46" s="57" t="s">
        <v>12</v>
      </c>
      <c r="C46" s="57" t="s">
        <v>499</v>
      </c>
      <c r="D46" s="58" t="s">
        <v>630</v>
      </c>
      <c r="E46" s="58" t="s">
        <v>266</v>
      </c>
      <c r="F46" s="58" t="s">
        <v>267</v>
      </c>
      <c r="G46" s="59">
        <v>44650</v>
      </c>
      <c r="H46" s="58" t="s">
        <v>268</v>
      </c>
      <c r="I46" s="57">
        <v>5950</v>
      </c>
      <c r="J46" s="57"/>
      <c r="K46" s="57" t="s">
        <v>12</v>
      </c>
      <c r="L46" s="57"/>
      <c r="M46" s="57" t="s">
        <v>30</v>
      </c>
      <c r="N46" s="57">
        <v>47</v>
      </c>
      <c r="O46" s="57">
        <v>23.5</v>
      </c>
      <c r="P46" s="60"/>
    </row>
    <row r="47" spans="1:16" ht="75" x14ac:dyDescent="0.25">
      <c r="A47" s="57" t="s">
        <v>425</v>
      </c>
      <c r="B47" s="57" t="s">
        <v>12</v>
      </c>
      <c r="C47" s="57" t="s">
        <v>498</v>
      </c>
      <c r="D47" s="58" t="s">
        <v>675</v>
      </c>
      <c r="E47" s="58" t="s">
        <v>676</v>
      </c>
      <c r="F47" s="58" t="s">
        <v>506</v>
      </c>
      <c r="G47" s="59">
        <v>44650</v>
      </c>
      <c r="H47" s="58" t="s">
        <v>507</v>
      </c>
      <c r="I47" s="57">
        <v>6000</v>
      </c>
      <c r="J47" s="57"/>
      <c r="K47" s="57" t="s">
        <v>12</v>
      </c>
      <c r="L47" s="57">
        <v>45</v>
      </c>
      <c r="M47" s="57" t="s">
        <v>493</v>
      </c>
      <c r="N47" s="57"/>
      <c r="O47" s="57">
        <v>22.5</v>
      </c>
      <c r="P47" s="60"/>
    </row>
    <row r="48" spans="1:16" ht="30" x14ac:dyDescent="0.25">
      <c r="A48" s="77" t="s">
        <v>107</v>
      </c>
      <c r="B48" s="61" t="s">
        <v>12</v>
      </c>
      <c r="C48" s="61" t="s">
        <v>476</v>
      </c>
      <c r="D48" s="64" t="s">
        <v>690</v>
      </c>
      <c r="E48" s="78" t="s">
        <v>108</v>
      </c>
      <c r="F48" s="78" t="s">
        <v>109</v>
      </c>
      <c r="G48" s="63">
        <v>44650</v>
      </c>
      <c r="H48" s="78" t="s">
        <v>110</v>
      </c>
      <c r="I48" s="61">
        <v>5800</v>
      </c>
      <c r="J48" s="61"/>
      <c r="K48" s="61" t="s">
        <v>12</v>
      </c>
      <c r="L48" s="61"/>
      <c r="M48" s="61" t="s">
        <v>47</v>
      </c>
      <c r="N48" s="61"/>
      <c r="O48" s="57">
        <v>0</v>
      </c>
      <c r="P48" s="60"/>
    </row>
  </sheetData>
  <sortState ref="A1:P48">
    <sortCondition descending="1" ref="O1:O4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sqref="A1:E49"/>
    </sheetView>
  </sheetViews>
  <sheetFormatPr defaultRowHeight="15" x14ac:dyDescent="0.25"/>
  <cols>
    <col min="2" max="2" width="23.85546875" customWidth="1"/>
    <col min="3" max="3" width="27.42578125" customWidth="1"/>
    <col min="4" max="4" width="10.7109375" customWidth="1"/>
  </cols>
  <sheetData>
    <row r="1" spans="1:5" ht="41.25" customHeight="1" x14ac:dyDescent="0.25">
      <c r="A1" s="185" t="s">
        <v>790</v>
      </c>
      <c r="B1" s="185"/>
      <c r="C1" s="185"/>
      <c r="D1" s="185"/>
      <c r="E1" s="185"/>
    </row>
    <row r="2" spans="1:5" s="125" customFormat="1" ht="30" x14ac:dyDescent="0.25">
      <c r="A2" s="55" t="s">
        <v>0</v>
      </c>
      <c r="B2" s="55" t="s">
        <v>2</v>
      </c>
      <c r="C2" s="55" t="s">
        <v>5</v>
      </c>
      <c r="D2" s="55" t="s">
        <v>7</v>
      </c>
      <c r="E2" s="55" t="s">
        <v>10</v>
      </c>
    </row>
    <row r="3" spans="1:5" ht="30" customHeight="1" x14ac:dyDescent="0.25">
      <c r="A3" s="137" t="s">
        <v>182</v>
      </c>
      <c r="B3" s="138" t="s">
        <v>183</v>
      </c>
      <c r="C3" s="138" t="s">
        <v>759</v>
      </c>
      <c r="D3" s="129">
        <v>5300</v>
      </c>
      <c r="E3" s="129">
        <v>76</v>
      </c>
    </row>
    <row r="4" spans="1:5" ht="30" customHeight="1" x14ac:dyDescent="0.25">
      <c r="A4" s="137" t="s">
        <v>282</v>
      </c>
      <c r="B4" s="133" t="s">
        <v>459</v>
      </c>
      <c r="C4" s="133" t="s">
        <v>458</v>
      </c>
      <c r="D4" s="129">
        <v>6000</v>
      </c>
      <c r="E4" s="129">
        <v>75.5</v>
      </c>
    </row>
    <row r="5" spans="1:5" ht="30" customHeight="1" x14ac:dyDescent="0.25">
      <c r="A5" s="137" t="s">
        <v>157</v>
      </c>
      <c r="B5" s="133" t="s">
        <v>544</v>
      </c>
      <c r="C5" s="133" t="s">
        <v>545</v>
      </c>
      <c r="D5" s="129">
        <v>5500</v>
      </c>
      <c r="E5" s="129">
        <v>75</v>
      </c>
    </row>
    <row r="6" spans="1:5" ht="30" customHeight="1" x14ac:dyDescent="0.25">
      <c r="A6" s="129" t="s">
        <v>293</v>
      </c>
      <c r="B6" s="133" t="s">
        <v>525</v>
      </c>
      <c r="C6" s="133" t="s">
        <v>526</v>
      </c>
      <c r="D6" s="129">
        <v>5000</v>
      </c>
      <c r="E6" s="129">
        <v>72.5</v>
      </c>
    </row>
    <row r="7" spans="1:5" ht="30" customHeight="1" x14ac:dyDescent="0.25">
      <c r="A7" s="137" t="s">
        <v>46</v>
      </c>
      <c r="B7" s="133" t="s">
        <v>48</v>
      </c>
      <c r="C7" s="133" t="s">
        <v>50</v>
      </c>
      <c r="D7" s="129">
        <v>5500</v>
      </c>
      <c r="E7" s="129">
        <v>72</v>
      </c>
    </row>
    <row r="8" spans="1:5" ht="30" customHeight="1" x14ac:dyDescent="0.25">
      <c r="A8" s="129" t="s">
        <v>129</v>
      </c>
      <c r="B8" s="133" t="s">
        <v>512</v>
      </c>
      <c r="C8" s="133" t="s">
        <v>513</v>
      </c>
      <c r="D8" s="129">
        <v>5000</v>
      </c>
      <c r="E8" s="129">
        <v>72</v>
      </c>
    </row>
    <row r="9" spans="1:5" ht="30" customHeight="1" x14ac:dyDescent="0.25">
      <c r="A9" s="137" t="s">
        <v>225</v>
      </c>
      <c r="B9" s="138" t="s">
        <v>226</v>
      </c>
      <c r="C9" s="138" t="s">
        <v>429</v>
      </c>
      <c r="D9" s="129">
        <v>5000</v>
      </c>
      <c r="E9" s="129">
        <v>70</v>
      </c>
    </row>
    <row r="10" spans="1:5" ht="30" customHeight="1" x14ac:dyDescent="0.25">
      <c r="A10" s="137" t="s">
        <v>126</v>
      </c>
      <c r="B10" s="133" t="s">
        <v>594</v>
      </c>
      <c r="C10" s="133" t="s">
        <v>128</v>
      </c>
      <c r="D10" s="129">
        <v>2900</v>
      </c>
      <c r="E10" s="129">
        <v>69.5</v>
      </c>
    </row>
    <row r="11" spans="1:5" ht="30" customHeight="1" x14ac:dyDescent="0.25">
      <c r="A11" s="137" t="s">
        <v>176</v>
      </c>
      <c r="B11" s="138" t="s">
        <v>177</v>
      </c>
      <c r="C11" s="138" t="s">
        <v>430</v>
      </c>
      <c r="D11" s="129">
        <v>5000</v>
      </c>
      <c r="E11" s="129">
        <v>69</v>
      </c>
    </row>
    <row r="12" spans="1:5" ht="30" customHeight="1" x14ac:dyDescent="0.25">
      <c r="A12" s="135" t="s">
        <v>255</v>
      </c>
      <c r="B12" s="136" t="s">
        <v>256</v>
      </c>
      <c r="C12" s="136" t="s">
        <v>567</v>
      </c>
      <c r="D12" s="131">
        <v>2700</v>
      </c>
      <c r="E12" s="129">
        <v>69</v>
      </c>
    </row>
    <row r="13" spans="1:5" ht="30" customHeight="1" x14ac:dyDescent="0.25">
      <c r="A13" s="137" t="s">
        <v>380</v>
      </c>
      <c r="B13" s="138" t="s">
        <v>426</v>
      </c>
      <c r="C13" s="138" t="s">
        <v>428</v>
      </c>
      <c r="D13" s="129">
        <v>4000</v>
      </c>
      <c r="E13" s="129">
        <v>69</v>
      </c>
    </row>
    <row r="14" spans="1:5" ht="30" customHeight="1" x14ac:dyDescent="0.25">
      <c r="A14" s="137" t="s">
        <v>420</v>
      </c>
      <c r="B14" s="138" t="s">
        <v>421</v>
      </c>
      <c r="C14" s="138" t="s">
        <v>443</v>
      </c>
      <c r="D14" s="129">
        <v>3500</v>
      </c>
      <c r="E14" s="129">
        <v>69</v>
      </c>
    </row>
    <row r="15" spans="1:5" ht="30" customHeight="1" x14ac:dyDescent="0.25">
      <c r="A15" s="137" t="s">
        <v>29</v>
      </c>
      <c r="B15" s="138" t="s">
        <v>31</v>
      </c>
      <c r="C15" s="138" t="s">
        <v>555</v>
      </c>
      <c r="D15" s="129">
        <v>4000</v>
      </c>
      <c r="E15" s="129">
        <v>66.5</v>
      </c>
    </row>
    <row r="16" spans="1:5" ht="30" customHeight="1" x14ac:dyDescent="0.25">
      <c r="A16" s="129" t="s">
        <v>122</v>
      </c>
      <c r="B16" s="133" t="s">
        <v>520</v>
      </c>
      <c r="C16" s="133" t="s">
        <v>750</v>
      </c>
      <c r="D16" s="129">
        <v>5000</v>
      </c>
      <c r="E16" s="129">
        <v>66.5</v>
      </c>
    </row>
    <row r="17" spans="1:5" ht="30" customHeight="1" x14ac:dyDescent="0.25">
      <c r="A17" s="137" t="s">
        <v>330</v>
      </c>
      <c r="B17" s="133" t="s">
        <v>331</v>
      </c>
      <c r="C17" s="133" t="s">
        <v>462</v>
      </c>
      <c r="D17" s="129">
        <v>4000</v>
      </c>
      <c r="E17" s="129">
        <v>66.5</v>
      </c>
    </row>
    <row r="18" spans="1:5" ht="30" customHeight="1" x14ac:dyDescent="0.25">
      <c r="A18" s="137" t="s">
        <v>89</v>
      </c>
      <c r="B18" s="133" t="s">
        <v>456</v>
      </c>
      <c r="C18" s="133" t="s">
        <v>740</v>
      </c>
      <c r="D18" s="129">
        <v>5000</v>
      </c>
      <c r="E18" s="129">
        <v>65.5</v>
      </c>
    </row>
    <row r="19" spans="1:5" ht="30" customHeight="1" x14ac:dyDescent="0.25">
      <c r="A19" s="129" t="s">
        <v>93</v>
      </c>
      <c r="B19" s="134" t="s">
        <v>94</v>
      </c>
      <c r="C19" s="134" t="s">
        <v>96</v>
      </c>
      <c r="D19" s="129">
        <v>4000</v>
      </c>
      <c r="E19" s="129">
        <v>65.5</v>
      </c>
    </row>
    <row r="20" spans="1:5" ht="30" customHeight="1" x14ac:dyDescent="0.25">
      <c r="A20" s="137" t="s">
        <v>279</v>
      </c>
      <c r="B20" s="133" t="s">
        <v>280</v>
      </c>
      <c r="C20" s="133" t="s">
        <v>457</v>
      </c>
      <c r="D20" s="129">
        <v>3500</v>
      </c>
      <c r="E20" s="129">
        <v>64.5</v>
      </c>
    </row>
    <row r="21" spans="1:5" ht="30" customHeight="1" x14ac:dyDescent="0.25">
      <c r="A21" s="129" t="s">
        <v>142</v>
      </c>
      <c r="B21" s="133" t="s">
        <v>143</v>
      </c>
      <c r="C21" s="133" t="s">
        <v>514</v>
      </c>
      <c r="D21" s="129">
        <v>6000</v>
      </c>
      <c r="E21" s="129">
        <v>64</v>
      </c>
    </row>
    <row r="22" spans="1:5" ht="30" customHeight="1" x14ac:dyDescent="0.25">
      <c r="A22" s="137" t="s">
        <v>190</v>
      </c>
      <c r="B22" s="133" t="s">
        <v>532</v>
      </c>
      <c r="C22" s="133" t="s">
        <v>533</v>
      </c>
      <c r="D22" s="129">
        <v>3500</v>
      </c>
      <c r="E22" s="129">
        <v>62.5</v>
      </c>
    </row>
    <row r="23" spans="1:5" ht="30" customHeight="1" x14ac:dyDescent="0.25">
      <c r="A23" s="129" t="s">
        <v>24</v>
      </c>
      <c r="B23" s="133" t="s">
        <v>508</v>
      </c>
      <c r="C23" s="133" t="s">
        <v>730</v>
      </c>
      <c r="D23" s="129">
        <v>5500</v>
      </c>
      <c r="E23" s="129">
        <v>61.5</v>
      </c>
    </row>
    <row r="24" spans="1:5" ht="30" customHeight="1" x14ac:dyDescent="0.25">
      <c r="A24" s="137" t="s">
        <v>139</v>
      </c>
      <c r="B24" s="133" t="s">
        <v>531</v>
      </c>
      <c r="C24" s="133" t="s">
        <v>141</v>
      </c>
      <c r="D24" s="129">
        <v>4500</v>
      </c>
      <c r="E24" s="129">
        <v>61.5</v>
      </c>
    </row>
    <row r="25" spans="1:5" ht="30" customHeight="1" x14ac:dyDescent="0.25">
      <c r="A25" s="137" t="s">
        <v>423</v>
      </c>
      <c r="B25" s="138" t="s">
        <v>588</v>
      </c>
      <c r="C25" s="138" t="s">
        <v>448</v>
      </c>
      <c r="D25" s="129">
        <v>4500</v>
      </c>
      <c r="E25" s="129">
        <v>61.5</v>
      </c>
    </row>
    <row r="26" spans="1:5" ht="30" customHeight="1" x14ac:dyDescent="0.25">
      <c r="A26" s="137" t="s">
        <v>45</v>
      </c>
      <c r="B26" s="133" t="s">
        <v>539</v>
      </c>
      <c r="C26" s="133" t="s">
        <v>744</v>
      </c>
      <c r="D26" s="129">
        <v>4500</v>
      </c>
      <c r="E26" s="129">
        <v>60.5</v>
      </c>
    </row>
    <row r="27" spans="1:5" ht="30" customHeight="1" x14ac:dyDescent="0.25">
      <c r="A27" s="129" t="s">
        <v>276</v>
      </c>
      <c r="B27" s="133" t="s">
        <v>523</v>
      </c>
      <c r="C27" s="133" t="s">
        <v>278</v>
      </c>
      <c r="D27" s="129">
        <v>5500</v>
      </c>
      <c r="E27" s="129">
        <v>60</v>
      </c>
    </row>
    <row r="28" spans="1:5" ht="30" customHeight="1" x14ac:dyDescent="0.25">
      <c r="A28" s="137" t="s">
        <v>321</v>
      </c>
      <c r="B28" s="133" t="s">
        <v>322</v>
      </c>
      <c r="C28" s="133" t="s">
        <v>695</v>
      </c>
      <c r="D28" s="129">
        <v>5800</v>
      </c>
      <c r="E28" s="129">
        <v>59.5</v>
      </c>
    </row>
    <row r="29" spans="1:5" ht="30" customHeight="1" x14ac:dyDescent="0.25">
      <c r="A29" s="137" t="s">
        <v>233</v>
      </c>
      <c r="B29" s="133" t="s">
        <v>546</v>
      </c>
      <c r="C29" s="133" t="s">
        <v>547</v>
      </c>
      <c r="D29" s="129">
        <v>5500</v>
      </c>
      <c r="E29" s="129">
        <v>59</v>
      </c>
    </row>
    <row r="30" spans="1:5" ht="30" customHeight="1" x14ac:dyDescent="0.25">
      <c r="A30" s="137" t="s">
        <v>400</v>
      </c>
      <c r="B30" s="133" t="s">
        <v>551</v>
      </c>
      <c r="C30" s="133" t="s">
        <v>552</v>
      </c>
      <c r="D30" s="129">
        <v>4000</v>
      </c>
      <c r="E30" s="129">
        <v>58.5</v>
      </c>
    </row>
    <row r="31" spans="1:5" ht="30" customHeight="1" x14ac:dyDescent="0.25">
      <c r="A31" s="129" t="s">
        <v>74</v>
      </c>
      <c r="B31" s="133" t="s">
        <v>75</v>
      </c>
      <c r="C31" s="133" t="s">
        <v>77</v>
      </c>
      <c r="D31" s="129">
        <v>5500</v>
      </c>
      <c r="E31" s="129">
        <v>58</v>
      </c>
    </row>
    <row r="32" spans="1:5" ht="30" customHeight="1" x14ac:dyDescent="0.25">
      <c r="A32" s="129" t="s">
        <v>353</v>
      </c>
      <c r="B32" s="138" t="s">
        <v>460</v>
      </c>
      <c r="C32" s="138" t="s">
        <v>615</v>
      </c>
      <c r="D32" s="129">
        <v>5500</v>
      </c>
      <c r="E32" s="129">
        <v>57.5</v>
      </c>
    </row>
    <row r="33" spans="1:5" ht="30" customHeight="1" x14ac:dyDescent="0.25">
      <c r="A33" s="129" t="s">
        <v>36</v>
      </c>
      <c r="B33" s="133" t="s">
        <v>37</v>
      </c>
      <c r="C33" s="133" t="s">
        <v>39</v>
      </c>
      <c r="D33" s="129">
        <v>5000</v>
      </c>
      <c r="E33" s="129">
        <v>57</v>
      </c>
    </row>
    <row r="34" spans="1:5" ht="30" customHeight="1" x14ac:dyDescent="0.25">
      <c r="A34" s="129" t="s">
        <v>354</v>
      </c>
      <c r="B34" s="130" t="s">
        <v>355</v>
      </c>
      <c r="C34" s="134" t="s">
        <v>357</v>
      </c>
      <c r="D34" s="129">
        <v>4500</v>
      </c>
      <c r="E34" s="129">
        <v>55.5</v>
      </c>
    </row>
    <row r="35" spans="1:5" ht="30" customHeight="1" x14ac:dyDescent="0.25">
      <c r="A35" s="129" t="s">
        <v>196</v>
      </c>
      <c r="B35" s="133" t="s">
        <v>733</v>
      </c>
      <c r="C35" s="133" t="s">
        <v>515</v>
      </c>
      <c r="D35" s="129">
        <v>5500</v>
      </c>
      <c r="E35" s="129">
        <v>55</v>
      </c>
    </row>
    <row r="36" spans="1:5" ht="30" customHeight="1" x14ac:dyDescent="0.25">
      <c r="A36" s="137" t="s">
        <v>72</v>
      </c>
      <c r="B36" s="133" t="s">
        <v>609</v>
      </c>
      <c r="C36" s="133" t="s">
        <v>708</v>
      </c>
      <c r="D36" s="129">
        <v>4900</v>
      </c>
      <c r="E36" s="129">
        <v>54.5</v>
      </c>
    </row>
    <row r="37" spans="1:5" ht="30" customHeight="1" x14ac:dyDescent="0.25">
      <c r="A37" s="137" t="s">
        <v>314</v>
      </c>
      <c r="B37" s="138" t="s">
        <v>565</v>
      </c>
      <c r="C37" s="138" t="s">
        <v>432</v>
      </c>
      <c r="D37" s="129">
        <v>4500</v>
      </c>
      <c r="E37" s="129">
        <v>54.5</v>
      </c>
    </row>
    <row r="38" spans="1:5" ht="30" customHeight="1" x14ac:dyDescent="0.25">
      <c r="A38" s="137" t="s">
        <v>70</v>
      </c>
      <c r="B38" s="133" t="s">
        <v>71</v>
      </c>
      <c r="C38" s="133" t="s">
        <v>541</v>
      </c>
      <c r="D38" s="129">
        <v>5000</v>
      </c>
      <c r="E38" s="129">
        <v>54</v>
      </c>
    </row>
    <row r="39" spans="1:5" ht="30" customHeight="1" x14ac:dyDescent="0.25">
      <c r="A39" s="137" t="s">
        <v>269</v>
      </c>
      <c r="B39" s="138" t="s">
        <v>270</v>
      </c>
      <c r="C39" s="138" t="s">
        <v>272</v>
      </c>
      <c r="D39" s="129">
        <v>3500</v>
      </c>
      <c r="E39" s="129">
        <v>53.5</v>
      </c>
    </row>
    <row r="40" spans="1:5" ht="30" customHeight="1" x14ac:dyDescent="0.25">
      <c r="A40" s="137" t="s">
        <v>64</v>
      </c>
      <c r="B40" s="133" t="s">
        <v>606</v>
      </c>
      <c r="C40" s="133" t="s">
        <v>66</v>
      </c>
      <c r="D40" s="129">
        <v>5500</v>
      </c>
      <c r="E40" s="129">
        <v>53</v>
      </c>
    </row>
    <row r="41" spans="1:5" ht="30" customHeight="1" x14ac:dyDescent="0.25">
      <c r="A41" s="129" t="s">
        <v>97</v>
      </c>
      <c r="B41" s="134" t="s">
        <v>98</v>
      </c>
      <c r="C41" s="134" t="s">
        <v>689</v>
      </c>
      <c r="D41" s="129">
        <v>5500</v>
      </c>
      <c r="E41" s="129">
        <v>53</v>
      </c>
    </row>
    <row r="42" spans="1:5" ht="30" customHeight="1" x14ac:dyDescent="0.25">
      <c r="A42" s="137" t="s">
        <v>82</v>
      </c>
      <c r="B42" s="133" t="s">
        <v>83</v>
      </c>
      <c r="C42" s="133" t="s">
        <v>542</v>
      </c>
      <c r="D42" s="129">
        <v>4100</v>
      </c>
      <c r="E42" s="129">
        <v>52.5</v>
      </c>
    </row>
    <row r="43" spans="1:5" ht="30" customHeight="1" x14ac:dyDescent="0.25">
      <c r="A43" s="137" t="s">
        <v>333</v>
      </c>
      <c r="B43" s="133" t="s">
        <v>534</v>
      </c>
      <c r="C43" s="133" t="s">
        <v>535</v>
      </c>
      <c r="D43" s="129">
        <v>4200</v>
      </c>
      <c r="E43" s="129">
        <v>51.5</v>
      </c>
    </row>
    <row r="44" spans="1:5" ht="30" customHeight="1" x14ac:dyDescent="0.25">
      <c r="A44" s="137" t="s">
        <v>422</v>
      </c>
      <c r="B44" s="138" t="s">
        <v>444</v>
      </c>
      <c r="C44" s="138" t="s">
        <v>446</v>
      </c>
      <c r="D44" s="129">
        <v>3500</v>
      </c>
      <c r="E44" s="129">
        <v>51.5</v>
      </c>
    </row>
    <row r="45" spans="1:5" ht="30" customHeight="1" x14ac:dyDescent="0.25">
      <c r="A45" s="129" t="s">
        <v>290</v>
      </c>
      <c r="B45" s="133" t="s">
        <v>524</v>
      </c>
      <c r="C45" s="133" t="s">
        <v>292</v>
      </c>
      <c r="D45" s="129">
        <v>5000</v>
      </c>
      <c r="E45" s="129">
        <v>51</v>
      </c>
    </row>
    <row r="46" spans="1:5" ht="45" x14ac:dyDescent="0.25">
      <c r="A46" s="129" t="s">
        <v>223</v>
      </c>
      <c r="B46" s="133" t="s">
        <v>516</v>
      </c>
      <c r="C46" s="133" t="s">
        <v>517</v>
      </c>
      <c r="D46" s="129">
        <v>4500</v>
      </c>
      <c r="E46" s="129">
        <v>49.5</v>
      </c>
    </row>
    <row r="47" spans="1:5" ht="30" x14ac:dyDescent="0.25">
      <c r="A47" s="129" t="s">
        <v>240</v>
      </c>
      <c r="B47" s="133" t="s">
        <v>241</v>
      </c>
      <c r="C47" s="133" t="s">
        <v>729</v>
      </c>
      <c r="D47" s="129">
        <v>4000</v>
      </c>
      <c r="E47" s="129">
        <v>49.5</v>
      </c>
    </row>
    <row r="48" spans="1:5" ht="30" x14ac:dyDescent="0.25">
      <c r="A48" s="137" t="s">
        <v>163</v>
      </c>
      <c r="B48" s="133" t="s">
        <v>164</v>
      </c>
      <c r="C48" s="133" t="s">
        <v>166</v>
      </c>
      <c r="D48" s="129">
        <v>3200</v>
      </c>
      <c r="E48" s="129">
        <v>49.5</v>
      </c>
    </row>
    <row r="49" spans="1:5" x14ac:dyDescent="0.25">
      <c r="A49" s="184" t="s">
        <v>789</v>
      </c>
      <c r="B49" s="184"/>
      <c r="C49" s="184"/>
      <c r="D49" s="184"/>
      <c r="E49" s="141">
        <v>213600</v>
      </c>
    </row>
  </sheetData>
  <mergeCells count="2">
    <mergeCell ref="A49:D49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topLeftCell="A76" workbookViewId="0">
      <selection activeCell="N84" sqref="N84"/>
    </sheetView>
  </sheetViews>
  <sheetFormatPr defaultRowHeight="15" x14ac:dyDescent="0.25"/>
  <cols>
    <col min="1" max="1" width="9.140625" style="35"/>
    <col min="2" max="2" width="14.140625" style="193" customWidth="1"/>
    <col min="3" max="3" width="27" customWidth="1"/>
    <col min="4" max="4" width="27.5703125" style="126" customWidth="1"/>
    <col min="5" max="5" width="11.85546875" customWidth="1"/>
  </cols>
  <sheetData>
    <row r="1" spans="1:6" ht="30" customHeight="1" x14ac:dyDescent="0.25">
      <c r="A1" s="190" t="s">
        <v>790</v>
      </c>
      <c r="B1" s="190"/>
      <c r="C1" s="190"/>
      <c r="D1" s="190"/>
      <c r="E1" s="190"/>
      <c r="F1" s="191"/>
    </row>
    <row r="2" spans="1:6" ht="30" customHeight="1" x14ac:dyDescent="0.25">
      <c r="A2" s="143" t="s">
        <v>795</v>
      </c>
      <c r="B2" s="127" t="s">
        <v>0</v>
      </c>
      <c r="C2" s="55" t="s">
        <v>2</v>
      </c>
      <c r="D2" s="55" t="s">
        <v>5</v>
      </c>
      <c r="E2" s="55" t="s">
        <v>7</v>
      </c>
      <c r="F2" s="55" t="s">
        <v>786</v>
      </c>
    </row>
    <row r="3" spans="1:6" ht="30" customHeight="1" x14ac:dyDescent="0.25">
      <c r="A3" s="144">
        <v>1</v>
      </c>
      <c r="B3" s="132" t="s">
        <v>182</v>
      </c>
      <c r="C3" s="133" t="s">
        <v>183</v>
      </c>
      <c r="D3" s="133" t="s">
        <v>759</v>
      </c>
      <c r="E3" s="129">
        <v>5300</v>
      </c>
      <c r="F3" s="129">
        <v>76</v>
      </c>
    </row>
    <row r="4" spans="1:6" ht="30" customHeight="1" x14ac:dyDescent="0.25">
      <c r="A4" s="144">
        <v>2</v>
      </c>
      <c r="B4" s="132" t="s">
        <v>282</v>
      </c>
      <c r="C4" s="133" t="s">
        <v>459</v>
      </c>
      <c r="D4" s="133" t="s">
        <v>458</v>
      </c>
      <c r="E4" s="129">
        <v>6000</v>
      </c>
      <c r="F4" s="129">
        <v>75.5</v>
      </c>
    </row>
    <row r="5" spans="1:6" ht="30" customHeight="1" x14ac:dyDescent="0.25">
      <c r="A5" s="144">
        <v>3</v>
      </c>
      <c r="B5" s="132" t="s">
        <v>157</v>
      </c>
      <c r="C5" s="133" t="s">
        <v>544</v>
      </c>
      <c r="D5" s="133" t="s">
        <v>545</v>
      </c>
      <c r="E5" s="129">
        <v>5500</v>
      </c>
      <c r="F5" s="129">
        <v>75</v>
      </c>
    </row>
    <row r="6" spans="1:6" ht="30" customHeight="1" x14ac:dyDescent="0.25">
      <c r="A6" s="144">
        <v>4</v>
      </c>
      <c r="B6" s="132" t="s">
        <v>293</v>
      </c>
      <c r="C6" s="133" t="s">
        <v>525</v>
      </c>
      <c r="D6" s="133" t="s">
        <v>792</v>
      </c>
      <c r="E6" s="129">
        <v>5000</v>
      </c>
      <c r="F6" s="129">
        <v>72.5</v>
      </c>
    </row>
    <row r="7" spans="1:6" ht="30" customHeight="1" x14ac:dyDescent="0.25">
      <c r="A7" s="144">
        <v>5</v>
      </c>
      <c r="B7" s="132" t="s">
        <v>46</v>
      </c>
      <c r="C7" s="133" t="s">
        <v>48</v>
      </c>
      <c r="D7" s="133" t="s">
        <v>793</v>
      </c>
      <c r="E7" s="129">
        <v>5500</v>
      </c>
      <c r="F7" s="129">
        <v>72</v>
      </c>
    </row>
    <row r="8" spans="1:6" ht="30" customHeight="1" x14ac:dyDescent="0.25">
      <c r="A8" s="144">
        <v>6</v>
      </c>
      <c r="B8" s="132" t="s">
        <v>129</v>
      </c>
      <c r="C8" s="133" t="s">
        <v>512</v>
      </c>
      <c r="D8" s="133" t="s">
        <v>513</v>
      </c>
      <c r="E8" s="129">
        <v>5000</v>
      </c>
      <c r="F8" s="129">
        <v>72</v>
      </c>
    </row>
    <row r="9" spans="1:6" ht="30" customHeight="1" x14ac:dyDescent="0.25">
      <c r="A9" s="144">
        <v>7</v>
      </c>
      <c r="B9" s="132" t="s">
        <v>225</v>
      </c>
      <c r="C9" s="138" t="s">
        <v>226</v>
      </c>
      <c r="D9" s="133" t="s">
        <v>429</v>
      </c>
      <c r="E9" s="129">
        <v>5000</v>
      </c>
      <c r="F9" s="129">
        <v>70</v>
      </c>
    </row>
    <row r="10" spans="1:6" ht="30" customHeight="1" x14ac:dyDescent="0.25">
      <c r="A10" s="144">
        <v>8</v>
      </c>
      <c r="B10" s="132" t="s">
        <v>126</v>
      </c>
      <c r="C10" s="133" t="s">
        <v>594</v>
      </c>
      <c r="D10" s="133" t="s">
        <v>128</v>
      </c>
      <c r="E10" s="129">
        <v>2900</v>
      </c>
      <c r="F10" s="129">
        <v>69.5</v>
      </c>
    </row>
    <row r="11" spans="1:6" ht="30" customHeight="1" x14ac:dyDescent="0.25">
      <c r="A11" s="144">
        <v>9</v>
      </c>
      <c r="B11" s="132" t="s">
        <v>176</v>
      </c>
      <c r="C11" s="138" t="s">
        <v>177</v>
      </c>
      <c r="D11" s="133" t="s">
        <v>430</v>
      </c>
      <c r="E11" s="129">
        <v>5000</v>
      </c>
      <c r="F11" s="129">
        <v>69</v>
      </c>
    </row>
    <row r="12" spans="1:6" s="142" customFormat="1" ht="30" customHeight="1" x14ac:dyDescent="0.25">
      <c r="A12" s="144">
        <v>10</v>
      </c>
      <c r="B12" s="132" t="s">
        <v>255</v>
      </c>
      <c r="C12" s="138" t="s">
        <v>256</v>
      </c>
      <c r="D12" s="133" t="s">
        <v>794</v>
      </c>
      <c r="E12" s="129">
        <v>2700</v>
      </c>
      <c r="F12" s="129">
        <v>69</v>
      </c>
    </row>
    <row r="13" spans="1:6" ht="30" customHeight="1" x14ac:dyDescent="0.25">
      <c r="A13" s="144">
        <v>11</v>
      </c>
      <c r="B13" s="132" t="s">
        <v>380</v>
      </c>
      <c r="C13" s="138" t="s">
        <v>426</v>
      </c>
      <c r="D13" s="133" t="s">
        <v>428</v>
      </c>
      <c r="E13" s="129">
        <v>4000</v>
      </c>
      <c r="F13" s="129">
        <v>69</v>
      </c>
    </row>
    <row r="14" spans="1:6" ht="30" customHeight="1" x14ac:dyDescent="0.25">
      <c r="A14" s="144">
        <v>12</v>
      </c>
      <c r="B14" s="132" t="s">
        <v>420</v>
      </c>
      <c r="C14" s="138" t="s">
        <v>421</v>
      </c>
      <c r="D14" s="133" t="s">
        <v>443</v>
      </c>
      <c r="E14" s="129">
        <v>3500</v>
      </c>
      <c r="F14" s="129">
        <v>69</v>
      </c>
    </row>
    <row r="15" spans="1:6" ht="30" customHeight="1" x14ac:dyDescent="0.25">
      <c r="A15" s="144">
        <v>13</v>
      </c>
      <c r="B15" s="132" t="s">
        <v>29</v>
      </c>
      <c r="C15" s="138" t="s">
        <v>31</v>
      </c>
      <c r="D15" s="133" t="s">
        <v>555</v>
      </c>
      <c r="E15" s="129">
        <v>4000</v>
      </c>
      <c r="F15" s="129">
        <v>66.5</v>
      </c>
    </row>
    <row r="16" spans="1:6" ht="30" customHeight="1" x14ac:dyDescent="0.25">
      <c r="A16" s="144">
        <v>14</v>
      </c>
      <c r="B16" s="132" t="s">
        <v>122</v>
      </c>
      <c r="C16" s="133" t="s">
        <v>520</v>
      </c>
      <c r="D16" s="133" t="s">
        <v>750</v>
      </c>
      <c r="E16" s="129">
        <v>5000</v>
      </c>
      <c r="F16" s="129">
        <v>66.5</v>
      </c>
    </row>
    <row r="17" spans="1:6" ht="30" customHeight="1" x14ac:dyDescent="0.25">
      <c r="A17" s="144">
        <v>15</v>
      </c>
      <c r="B17" s="132" t="s">
        <v>330</v>
      </c>
      <c r="C17" s="133" t="s">
        <v>331</v>
      </c>
      <c r="D17" s="133" t="s">
        <v>462</v>
      </c>
      <c r="E17" s="129">
        <v>4000</v>
      </c>
      <c r="F17" s="129">
        <v>66.5</v>
      </c>
    </row>
    <row r="18" spans="1:6" ht="30" customHeight="1" x14ac:dyDescent="0.25">
      <c r="A18" s="144">
        <v>16</v>
      </c>
      <c r="B18" s="132" t="s">
        <v>89</v>
      </c>
      <c r="C18" s="133" t="s">
        <v>456</v>
      </c>
      <c r="D18" s="133" t="s">
        <v>740</v>
      </c>
      <c r="E18" s="129">
        <v>5000</v>
      </c>
      <c r="F18" s="129">
        <v>65.5</v>
      </c>
    </row>
    <row r="19" spans="1:6" ht="30" customHeight="1" x14ac:dyDescent="0.25">
      <c r="A19" s="144">
        <v>17</v>
      </c>
      <c r="B19" s="132" t="s">
        <v>93</v>
      </c>
      <c r="C19" s="134" t="s">
        <v>94</v>
      </c>
      <c r="D19" s="134" t="s">
        <v>96</v>
      </c>
      <c r="E19" s="129">
        <v>4000</v>
      </c>
      <c r="F19" s="129">
        <v>65.5</v>
      </c>
    </row>
    <row r="20" spans="1:6" ht="30" customHeight="1" x14ac:dyDescent="0.25">
      <c r="A20" s="144">
        <v>18</v>
      </c>
      <c r="B20" s="132" t="s">
        <v>279</v>
      </c>
      <c r="C20" s="133" t="s">
        <v>280</v>
      </c>
      <c r="D20" s="133" t="s">
        <v>457</v>
      </c>
      <c r="E20" s="129">
        <v>3500</v>
      </c>
      <c r="F20" s="129">
        <v>64.5</v>
      </c>
    </row>
    <row r="21" spans="1:6" ht="30" customHeight="1" x14ac:dyDescent="0.25">
      <c r="A21" s="144">
        <v>19</v>
      </c>
      <c r="B21" s="132" t="s">
        <v>142</v>
      </c>
      <c r="C21" s="133" t="s">
        <v>143</v>
      </c>
      <c r="D21" s="133" t="s">
        <v>514</v>
      </c>
      <c r="E21" s="129">
        <v>6000</v>
      </c>
      <c r="F21" s="129">
        <v>64</v>
      </c>
    </row>
    <row r="22" spans="1:6" ht="30" customHeight="1" x14ac:dyDescent="0.25">
      <c r="A22" s="144">
        <v>20</v>
      </c>
      <c r="B22" s="132" t="s">
        <v>190</v>
      </c>
      <c r="C22" s="133" t="s">
        <v>532</v>
      </c>
      <c r="D22" s="133" t="s">
        <v>533</v>
      </c>
      <c r="E22" s="129">
        <v>3500</v>
      </c>
      <c r="F22" s="129">
        <v>62.5</v>
      </c>
    </row>
    <row r="23" spans="1:6" ht="30" customHeight="1" x14ac:dyDescent="0.25">
      <c r="A23" s="144">
        <v>21</v>
      </c>
      <c r="B23" s="132" t="s">
        <v>24</v>
      </c>
      <c r="C23" s="133" t="s">
        <v>508</v>
      </c>
      <c r="D23" s="133" t="s">
        <v>730</v>
      </c>
      <c r="E23" s="129">
        <v>5500</v>
      </c>
      <c r="F23" s="129">
        <v>61.5</v>
      </c>
    </row>
    <row r="24" spans="1:6" ht="30" customHeight="1" x14ac:dyDescent="0.25">
      <c r="A24" s="144">
        <v>22</v>
      </c>
      <c r="B24" s="132" t="s">
        <v>139</v>
      </c>
      <c r="C24" s="133" t="s">
        <v>531</v>
      </c>
      <c r="D24" s="133" t="s">
        <v>141</v>
      </c>
      <c r="E24" s="129">
        <v>4500</v>
      </c>
      <c r="F24" s="129">
        <v>61.5</v>
      </c>
    </row>
    <row r="25" spans="1:6" ht="30" customHeight="1" x14ac:dyDescent="0.25">
      <c r="A25" s="144">
        <v>23</v>
      </c>
      <c r="B25" s="132" t="s">
        <v>423</v>
      </c>
      <c r="C25" s="138" t="s">
        <v>588</v>
      </c>
      <c r="D25" s="133" t="s">
        <v>448</v>
      </c>
      <c r="E25" s="129">
        <v>4500</v>
      </c>
      <c r="F25" s="129">
        <v>61.5</v>
      </c>
    </row>
    <row r="26" spans="1:6" ht="30" customHeight="1" x14ac:dyDescent="0.25">
      <c r="A26" s="144">
        <v>24</v>
      </c>
      <c r="B26" s="132" t="s">
        <v>45</v>
      </c>
      <c r="C26" s="133" t="s">
        <v>539</v>
      </c>
      <c r="D26" s="133" t="s">
        <v>744</v>
      </c>
      <c r="E26" s="129">
        <v>4500</v>
      </c>
      <c r="F26" s="129">
        <v>60.5</v>
      </c>
    </row>
    <row r="27" spans="1:6" ht="30" customHeight="1" x14ac:dyDescent="0.25">
      <c r="A27" s="144">
        <v>25</v>
      </c>
      <c r="B27" s="132" t="s">
        <v>276</v>
      </c>
      <c r="C27" s="133" t="s">
        <v>523</v>
      </c>
      <c r="D27" s="133" t="s">
        <v>278</v>
      </c>
      <c r="E27" s="129">
        <v>5500</v>
      </c>
      <c r="F27" s="129">
        <v>60</v>
      </c>
    </row>
    <row r="28" spans="1:6" ht="30" customHeight="1" x14ac:dyDescent="0.25">
      <c r="A28" s="144">
        <v>26</v>
      </c>
      <c r="B28" s="132" t="s">
        <v>321</v>
      </c>
      <c r="C28" s="133" t="s">
        <v>322</v>
      </c>
      <c r="D28" s="133" t="s">
        <v>695</v>
      </c>
      <c r="E28" s="129">
        <v>5800</v>
      </c>
      <c r="F28" s="129">
        <v>59.5</v>
      </c>
    </row>
    <row r="29" spans="1:6" ht="30" customHeight="1" x14ac:dyDescent="0.25">
      <c r="A29" s="144">
        <v>27</v>
      </c>
      <c r="B29" s="132" t="s">
        <v>233</v>
      </c>
      <c r="C29" s="133" t="s">
        <v>546</v>
      </c>
      <c r="D29" s="133" t="s">
        <v>547</v>
      </c>
      <c r="E29" s="129">
        <v>5500</v>
      </c>
      <c r="F29" s="129">
        <v>59</v>
      </c>
    </row>
    <row r="30" spans="1:6" ht="30" customHeight="1" x14ac:dyDescent="0.25">
      <c r="A30" s="144">
        <v>28</v>
      </c>
      <c r="B30" s="132" t="s">
        <v>400</v>
      </c>
      <c r="C30" s="133" t="s">
        <v>551</v>
      </c>
      <c r="D30" s="133" t="s">
        <v>552</v>
      </c>
      <c r="E30" s="129">
        <v>4000</v>
      </c>
      <c r="F30" s="129">
        <v>58.5</v>
      </c>
    </row>
    <row r="31" spans="1:6" ht="30" customHeight="1" x14ac:dyDescent="0.25">
      <c r="A31" s="144">
        <v>29</v>
      </c>
      <c r="B31" s="132" t="s">
        <v>74</v>
      </c>
      <c r="C31" s="133" t="s">
        <v>75</v>
      </c>
      <c r="D31" s="133" t="s">
        <v>77</v>
      </c>
      <c r="E31" s="129">
        <v>5500</v>
      </c>
      <c r="F31" s="129">
        <v>58</v>
      </c>
    </row>
    <row r="32" spans="1:6" ht="30" customHeight="1" x14ac:dyDescent="0.25">
      <c r="A32" s="144">
        <v>30</v>
      </c>
      <c r="B32" s="132" t="s">
        <v>353</v>
      </c>
      <c r="C32" s="138" t="s">
        <v>460</v>
      </c>
      <c r="D32" s="133" t="s">
        <v>615</v>
      </c>
      <c r="E32" s="129">
        <v>5500</v>
      </c>
      <c r="F32" s="129">
        <v>57.5</v>
      </c>
    </row>
    <row r="33" spans="1:6" ht="30" customHeight="1" x14ac:dyDescent="0.25">
      <c r="A33" s="144">
        <v>31</v>
      </c>
      <c r="B33" s="132" t="s">
        <v>36</v>
      </c>
      <c r="C33" s="133" t="s">
        <v>37</v>
      </c>
      <c r="D33" s="133" t="s">
        <v>39</v>
      </c>
      <c r="E33" s="129">
        <v>5000</v>
      </c>
      <c r="F33" s="129">
        <v>57</v>
      </c>
    </row>
    <row r="34" spans="1:6" ht="30" customHeight="1" x14ac:dyDescent="0.25">
      <c r="A34" s="144">
        <v>32</v>
      </c>
      <c r="B34" s="132" t="s">
        <v>354</v>
      </c>
      <c r="C34" s="130" t="s">
        <v>355</v>
      </c>
      <c r="D34" s="134" t="s">
        <v>357</v>
      </c>
      <c r="E34" s="129">
        <v>4500</v>
      </c>
      <c r="F34" s="129">
        <v>55.5</v>
      </c>
    </row>
    <row r="35" spans="1:6" ht="30" customHeight="1" x14ac:dyDescent="0.25">
      <c r="A35" s="144">
        <v>33</v>
      </c>
      <c r="B35" s="132" t="s">
        <v>196</v>
      </c>
      <c r="C35" s="133" t="s">
        <v>733</v>
      </c>
      <c r="D35" s="133" t="s">
        <v>515</v>
      </c>
      <c r="E35" s="129">
        <v>5500</v>
      </c>
      <c r="F35" s="129">
        <v>55</v>
      </c>
    </row>
    <row r="36" spans="1:6" ht="30" customHeight="1" x14ac:dyDescent="0.25">
      <c r="A36" s="144">
        <v>34</v>
      </c>
      <c r="B36" s="132" t="s">
        <v>72</v>
      </c>
      <c r="C36" s="133" t="s">
        <v>609</v>
      </c>
      <c r="D36" s="133" t="s">
        <v>708</v>
      </c>
      <c r="E36" s="129">
        <v>4900</v>
      </c>
      <c r="F36" s="129">
        <v>54.5</v>
      </c>
    </row>
    <row r="37" spans="1:6" ht="30" customHeight="1" x14ac:dyDescent="0.25">
      <c r="A37" s="144">
        <v>35</v>
      </c>
      <c r="B37" s="132" t="s">
        <v>314</v>
      </c>
      <c r="C37" s="138" t="s">
        <v>565</v>
      </c>
      <c r="D37" s="133" t="s">
        <v>432</v>
      </c>
      <c r="E37" s="129">
        <v>4500</v>
      </c>
      <c r="F37" s="129">
        <v>54.5</v>
      </c>
    </row>
    <row r="38" spans="1:6" ht="30" customHeight="1" x14ac:dyDescent="0.25">
      <c r="A38" s="144">
        <v>36</v>
      </c>
      <c r="B38" s="132" t="s">
        <v>70</v>
      </c>
      <c r="C38" s="133" t="s">
        <v>71</v>
      </c>
      <c r="D38" s="133" t="s">
        <v>541</v>
      </c>
      <c r="E38" s="129">
        <v>5000</v>
      </c>
      <c r="F38" s="129">
        <v>54</v>
      </c>
    </row>
    <row r="39" spans="1:6" ht="30" customHeight="1" x14ac:dyDescent="0.25">
      <c r="A39" s="144">
        <v>37</v>
      </c>
      <c r="B39" s="132" t="s">
        <v>269</v>
      </c>
      <c r="C39" s="138" t="s">
        <v>270</v>
      </c>
      <c r="D39" s="133" t="s">
        <v>272</v>
      </c>
      <c r="E39" s="129">
        <v>3500</v>
      </c>
      <c r="F39" s="129">
        <v>53.5</v>
      </c>
    </row>
    <row r="40" spans="1:6" ht="30" customHeight="1" x14ac:dyDescent="0.25">
      <c r="A40" s="144">
        <v>38</v>
      </c>
      <c r="B40" s="132" t="s">
        <v>64</v>
      </c>
      <c r="C40" s="133" t="s">
        <v>606</v>
      </c>
      <c r="D40" s="133" t="s">
        <v>66</v>
      </c>
      <c r="E40" s="129">
        <v>5500</v>
      </c>
      <c r="F40" s="129">
        <v>53</v>
      </c>
    </row>
    <row r="41" spans="1:6" ht="30" customHeight="1" x14ac:dyDescent="0.25">
      <c r="A41" s="144">
        <v>39</v>
      </c>
      <c r="B41" s="132" t="s">
        <v>97</v>
      </c>
      <c r="C41" s="134" t="s">
        <v>98</v>
      </c>
      <c r="D41" s="134" t="s">
        <v>689</v>
      </c>
      <c r="E41" s="129">
        <v>5500</v>
      </c>
      <c r="F41" s="129">
        <v>53</v>
      </c>
    </row>
    <row r="42" spans="1:6" ht="30" customHeight="1" x14ac:dyDescent="0.25">
      <c r="A42" s="144">
        <v>40</v>
      </c>
      <c r="B42" s="132" t="s">
        <v>82</v>
      </c>
      <c r="C42" s="133" t="s">
        <v>83</v>
      </c>
      <c r="D42" s="133" t="s">
        <v>542</v>
      </c>
      <c r="E42" s="129">
        <v>4100</v>
      </c>
      <c r="F42" s="129">
        <v>52.5</v>
      </c>
    </row>
    <row r="43" spans="1:6" ht="30" customHeight="1" x14ac:dyDescent="0.25">
      <c r="A43" s="144">
        <v>41</v>
      </c>
      <c r="B43" s="132" t="s">
        <v>333</v>
      </c>
      <c r="C43" s="133" t="s">
        <v>534</v>
      </c>
      <c r="D43" s="133" t="s">
        <v>535</v>
      </c>
      <c r="E43" s="129">
        <v>4200</v>
      </c>
      <c r="F43" s="129">
        <v>51.5</v>
      </c>
    </row>
    <row r="44" spans="1:6" ht="30" customHeight="1" x14ac:dyDescent="0.25">
      <c r="A44" s="144">
        <v>42</v>
      </c>
      <c r="B44" s="132" t="s">
        <v>422</v>
      </c>
      <c r="C44" s="138" t="s">
        <v>444</v>
      </c>
      <c r="D44" s="133" t="s">
        <v>446</v>
      </c>
      <c r="E44" s="129">
        <v>3500</v>
      </c>
      <c r="F44" s="129">
        <v>51.5</v>
      </c>
    </row>
    <row r="45" spans="1:6" ht="30" customHeight="1" x14ac:dyDescent="0.25">
      <c r="A45" s="144">
        <v>43</v>
      </c>
      <c r="B45" s="132" t="s">
        <v>290</v>
      </c>
      <c r="C45" s="133" t="s">
        <v>524</v>
      </c>
      <c r="D45" s="133" t="s">
        <v>292</v>
      </c>
      <c r="E45" s="129">
        <v>5000</v>
      </c>
      <c r="F45" s="129">
        <v>51</v>
      </c>
    </row>
    <row r="46" spans="1:6" ht="30" customHeight="1" x14ac:dyDescent="0.25">
      <c r="A46" s="144">
        <v>44</v>
      </c>
      <c r="B46" s="132" t="s">
        <v>223</v>
      </c>
      <c r="C46" s="133" t="s">
        <v>516</v>
      </c>
      <c r="D46" s="133" t="s">
        <v>517</v>
      </c>
      <c r="E46" s="129">
        <v>4500</v>
      </c>
      <c r="F46" s="129">
        <v>49.5</v>
      </c>
    </row>
    <row r="47" spans="1:6" ht="30" customHeight="1" x14ac:dyDescent="0.25">
      <c r="A47" s="144">
        <v>45</v>
      </c>
      <c r="B47" s="132" t="s">
        <v>240</v>
      </c>
      <c r="C47" s="133" t="s">
        <v>241</v>
      </c>
      <c r="D47" s="133" t="s">
        <v>729</v>
      </c>
      <c r="E47" s="129">
        <v>4000</v>
      </c>
      <c r="F47" s="129">
        <v>49.5</v>
      </c>
    </row>
    <row r="48" spans="1:6" ht="30" customHeight="1" x14ac:dyDescent="0.25">
      <c r="A48" s="144">
        <v>46</v>
      </c>
      <c r="B48" s="132" t="s">
        <v>163</v>
      </c>
      <c r="C48" s="133" t="s">
        <v>164</v>
      </c>
      <c r="D48" s="133" t="s">
        <v>166</v>
      </c>
      <c r="E48" s="129">
        <v>3200</v>
      </c>
      <c r="F48" s="129">
        <v>49.5</v>
      </c>
    </row>
    <row r="49" spans="1:6" ht="30" customHeight="1" x14ac:dyDescent="0.25">
      <c r="A49" s="187" t="s">
        <v>789</v>
      </c>
      <c r="B49" s="188"/>
      <c r="C49" s="188"/>
      <c r="D49" s="188"/>
      <c r="E49" s="189"/>
      <c r="F49" s="145">
        <v>213600</v>
      </c>
    </row>
    <row r="50" spans="1:6" ht="30" customHeight="1" x14ac:dyDescent="0.25">
      <c r="A50" s="144"/>
      <c r="B50" s="185" t="s">
        <v>791</v>
      </c>
      <c r="C50" s="185"/>
      <c r="D50" s="185"/>
      <c r="E50" s="185"/>
      <c r="F50" s="185"/>
    </row>
    <row r="51" spans="1:6" ht="30" customHeight="1" x14ac:dyDescent="0.25">
      <c r="A51" s="143" t="s">
        <v>795</v>
      </c>
      <c r="B51" s="127" t="s">
        <v>0</v>
      </c>
      <c r="C51" s="54" t="s">
        <v>2</v>
      </c>
      <c r="D51" s="127" t="s">
        <v>5</v>
      </c>
      <c r="E51" s="55" t="s">
        <v>7</v>
      </c>
      <c r="F51" s="55" t="s">
        <v>10</v>
      </c>
    </row>
    <row r="52" spans="1:6" ht="30" customHeight="1" x14ac:dyDescent="0.25">
      <c r="A52" s="144">
        <v>1</v>
      </c>
      <c r="B52" s="132" t="s">
        <v>115</v>
      </c>
      <c r="C52" s="133" t="s">
        <v>596</v>
      </c>
      <c r="D52" s="130" t="s">
        <v>118</v>
      </c>
      <c r="E52" s="129">
        <v>5000</v>
      </c>
      <c r="F52" s="129">
        <v>75.5</v>
      </c>
    </row>
    <row r="53" spans="1:6" ht="30" customHeight="1" x14ac:dyDescent="0.25">
      <c r="A53" s="144">
        <v>2</v>
      </c>
      <c r="B53" s="132" t="s">
        <v>125</v>
      </c>
      <c r="C53" s="133" t="s">
        <v>668</v>
      </c>
      <c r="D53" s="130" t="s">
        <v>560</v>
      </c>
      <c r="E53" s="129">
        <v>5000</v>
      </c>
      <c r="F53" s="129">
        <v>74.5</v>
      </c>
    </row>
    <row r="54" spans="1:6" ht="30" customHeight="1" x14ac:dyDescent="0.25">
      <c r="A54" s="144">
        <v>3</v>
      </c>
      <c r="B54" s="132" t="s">
        <v>188</v>
      </c>
      <c r="C54" s="133" t="s">
        <v>433</v>
      </c>
      <c r="D54" s="130" t="s">
        <v>434</v>
      </c>
      <c r="E54" s="129">
        <v>5000</v>
      </c>
      <c r="F54" s="129">
        <v>74</v>
      </c>
    </row>
    <row r="55" spans="1:6" ht="30" customHeight="1" x14ac:dyDescent="0.25">
      <c r="A55" s="144">
        <v>4</v>
      </c>
      <c r="B55" s="132" t="s">
        <v>250</v>
      </c>
      <c r="C55" s="133" t="s">
        <v>616</v>
      </c>
      <c r="D55" s="130" t="s">
        <v>252</v>
      </c>
      <c r="E55" s="129">
        <v>4600</v>
      </c>
      <c r="F55" s="129">
        <v>73.5</v>
      </c>
    </row>
    <row r="56" spans="1:6" ht="30" customHeight="1" x14ac:dyDescent="0.25">
      <c r="A56" s="144">
        <v>5</v>
      </c>
      <c r="B56" s="132" t="s">
        <v>173</v>
      </c>
      <c r="C56" s="134" t="s">
        <v>574</v>
      </c>
      <c r="D56" s="130" t="s">
        <v>175</v>
      </c>
      <c r="E56" s="129">
        <v>5900</v>
      </c>
      <c r="F56" s="129">
        <v>72.5</v>
      </c>
    </row>
    <row r="57" spans="1:6" ht="30" customHeight="1" x14ac:dyDescent="0.25">
      <c r="A57" s="144">
        <v>6</v>
      </c>
      <c r="B57" s="132" t="s">
        <v>413</v>
      </c>
      <c r="C57" s="133" t="s">
        <v>455</v>
      </c>
      <c r="D57" s="130" t="s">
        <v>414</v>
      </c>
      <c r="E57" s="129">
        <v>6000</v>
      </c>
      <c r="F57" s="129">
        <v>72</v>
      </c>
    </row>
    <row r="58" spans="1:6" ht="30" customHeight="1" x14ac:dyDescent="0.25">
      <c r="A58" s="144">
        <v>7</v>
      </c>
      <c r="B58" s="132" t="s">
        <v>418</v>
      </c>
      <c r="C58" s="133" t="s">
        <v>438</v>
      </c>
      <c r="D58" s="130" t="s">
        <v>438</v>
      </c>
      <c r="E58" s="129">
        <v>6000</v>
      </c>
      <c r="F58" s="129">
        <v>72</v>
      </c>
    </row>
    <row r="59" spans="1:6" ht="30" customHeight="1" x14ac:dyDescent="0.25">
      <c r="A59" s="144">
        <v>8</v>
      </c>
      <c r="B59" s="132" t="s">
        <v>136</v>
      </c>
      <c r="C59" s="133" t="s">
        <v>137</v>
      </c>
      <c r="D59" s="130" t="s">
        <v>138</v>
      </c>
      <c r="E59" s="129">
        <v>5500</v>
      </c>
      <c r="F59" s="129">
        <v>71</v>
      </c>
    </row>
    <row r="60" spans="1:6" ht="30" customHeight="1" x14ac:dyDescent="0.25">
      <c r="A60" s="144">
        <v>9</v>
      </c>
      <c r="B60" s="132" t="s">
        <v>244</v>
      </c>
      <c r="C60" s="134" t="s">
        <v>577</v>
      </c>
      <c r="D60" s="130" t="s">
        <v>245</v>
      </c>
      <c r="E60" s="129">
        <v>5500</v>
      </c>
      <c r="F60" s="129">
        <v>71</v>
      </c>
    </row>
    <row r="61" spans="1:6" ht="30" customHeight="1" x14ac:dyDescent="0.25">
      <c r="A61" s="144">
        <v>10</v>
      </c>
      <c r="B61" s="132" t="s">
        <v>258</v>
      </c>
      <c r="C61" s="134" t="s">
        <v>259</v>
      </c>
      <c r="D61" s="130" t="s">
        <v>261</v>
      </c>
      <c r="E61" s="129">
        <v>3000</v>
      </c>
      <c r="F61" s="129">
        <v>70.5</v>
      </c>
    </row>
    <row r="62" spans="1:6" ht="30" customHeight="1" x14ac:dyDescent="0.25">
      <c r="A62" s="144">
        <v>11</v>
      </c>
      <c r="B62" s="132" t="s">
        <v>179</v>
      </c>
      <c r="C62" s="133" t="s">
        <v>694</v>
      </c>
      <c r="D62" s="130" t="s">
        <v>181</v>
      </c>
      <c r="E62" s="129">
        <v>4500</v>
      </c>
      <c r="F62" s="129">
        <v>69.5</v>
      </c>
    </row>
    <row r="63" spans="1:6" ht="30" customHeight="1" x14ac:dyDescent="0.25">
      <c r="A63" s="144">
        <v>12</v>
      </c>
      <c r="B63" s="132" t="s">
        <v>342</v>
      </c>
      <c r="C63" s="133" t="s">
        <v>343</v>
      </c>
      <c r="D63" s="130" t="s">
        <v>345</v>
      </c>
      <c r="E63" s="129">
        <v>5000</v>
      </c>
      <c r="F63" s="129">
        <v>69.5</v>
      </c>
    </row>
    <row r="64" spans="1:6" ht="30" customHeight="1" x14ac:dyDescent="0.25">
      <c r="A64" s="144">
        <v>13</v>
      </c>
      <c r="B64" s="132" t="s">
        <v>377</v>
      </c>
      <c r="C64" s="133" t="s">
        <v>461</v>
      </c>
      <c r="D64" s="130" t="s">
        <v>379</v>
      </c>
      <c r="E64" s="129">
        <v>4500</v>
      </c>
      <c r="F64" s="129">
        <v>69.5</v>
      </c>
    </row>
    <row r="65" spans="1:6" ht="30" customHeight="1" x14ac:dyDescent="0.25">
      <c r="A65" s="144">
        <v>14</v>
      </c>
      <c r="B65" s="132" t="s">
        <v>221</v>
      </c>
      <c r="C65" s="133" t="s">
        <v>435</v>
      </c>
      <c r="D65" s="130" t="s">
        <v>566</v>
      </c>
      <c r="E65" s="129">
        <v>4000</v>
      </c>
      <c r="F65" s="129">
        <v>66.5</v>
      </c>
    </row>
    <row r="66" spans="1:6" ht="30" customHeight="1" x14ac:dyDescent="0.25">
      <c r="A66" s="144">
        <v>15</v>
      </c>
      <c r="B66" s="132" t="s">
        <v>381</v>
      </c>
      <c r="C66" s="134" t="s">
        <v>382</v>
      </c>
      <c r="D66" s="130" t="s">
        <v>384</v>
      </c>
      <c r="E66" s="129">
        <v>4500</v>
      </c>
      <c r="F66" s="129">
        <v>66.5</v>
      </c>
    </row>
    <row r="67" spans="1:6" ht="30" customHeight="1" x14ac:dyDescent="0.25">
      <c r="A67" s="144">
        <v>16</v>
      </c>
      <c r="B67" s="132" t="s">
        <v>406</v>
      </c>
      <c r="C67" s="134" t="s">
        <v>407</v>
      </c>
      <c r="D67" s="130" t="s">
        <v>582</v>
      </c>
      <c r="E67" s="129">
        <v>6000</v>
      </c>
      <c r="F67" s="129">
        <v>66</v>
      </c>
    </row>
    <row r="68" spans="1:6" ht="30" customHeight="1" x14ac:dyDescent="0.25">
      <c r="A68" s="144">
        <v>17</v>
      </c>
      <c r="B68" s="132" t="s">
        <v>424</v>
      </c>
      <c r="C68" s="133" t="s">
        <v>453</v>
      </c>
      <c r="D68" s="130" t="s">
        <v>452</v>
      </c>
      <c r="E68" s="129">
        <v>5000</v>
      </c>
      <c r="F68" s="129">
        <v>66</v>
      </c>
    </row>
    <row r="69" spans="1:6" ht="30" customHeight="1" x14ac:dyDescent="0.25">
      <c r="A69" s="144">
        <v>18</v>
      </c>
      <c r="B69" s="132" t="s">
        <v>198</v>
      </c>
      <c r="C69" s="134" t="s">
        <v>199</v>
      </c>
      <c r="D69" s="130" t="s">
        <v>440</v>
      </c>
      <c r="E69" s="129">
        <v>3700</v>
      </c>
      <c r="F69" s="129">
        <v>65</v>
      </c>
    </row>
    <row r="70" spans="1:6" ht="30" customHeight="1" x14ac:dyDescent="0.25">
      <c r="A70" s="144">
        <v>19</v>
      </c>
      <c r="B70" s="132" t="s">
        <v>734</v>
      </c>
      <c r="C70" s="133" t="s">
        <v>454</v>
      </c>
      <c r="D70" s="130" t="s">
        <v>106</v>
      </c>
      <c r="E70" s="129">
        <v>5000</v>
      </c>
      <c r="F70" s="129">
        <v>62.5</v>
      </c>
    </row>
    <row r="71" spans="1:6" ht="30" customHeight="1" x14ac:dyDescent="0.25">
      <c r="A71" s="144">
        <v>20</v>
      </c>
      <c r="B71" s="132" t="s">
        <v>216</v>
      </c>
      <c r="C71" s="133" t="s">
        <v>530</v>
      </c>
      <c r="D71" s="130" t="s">
        <v>218</v>
      </c>
      <c r="E71" s="129">
        <v>3100</v>
      </c>
      <c r="F71" s="129">
        <v>62</v>
      </c>
    </row>
    <row r="72" spans="1:6" ht="30" customHeight="1" x14ac:dyDescent="0.25">
      <c r="A72" s="144">
        <v>21</v>
      </c>
      <c r="B72" s="132" t="s">
        <v>348</v>
      </c>
      <c r="C72" s="133" t="s">
        <v>436</v>
      </c>
      <c r="D72" s="130" t="s">
        <v>752</v>
      </c>
      <c r="E72" s="129">
        <v>3100</v>
      </c>
      <c r="F72" s="129">
        <v>62</v>
      </c>
    </row>
    <row r="73" spans="1:6" ht="30" customHeight="1" x14ac:dyDescent="0.25">
      <c r="A73" s="144">
        <v>22</v>
      </c>
      <c r="B73" s="132" t="s">
        <v>350</v>
      </c>
      <c r="C73" s="133" t="s">
        <v>602</v>
      </c>
      <c r="D73" s="130" t="s">
        <v>352</v>
      </c>
      <c r="E73" s="129">
        <v>6000</v>
      </c>
      <c r="F73" s="129">
        <v>62</v>
      </c>
    </row>
    <row r="74" spans="1:6" ht="30" customHeight="1" x14ac:dyDescent="0.25">
      <c r="A74" s="144">
        <v>23</v>
      </c>
      <c r="B74" s="132" t="s">
        <v>99</v>
      </c>
      <c r="C74" s="134" t="s">
        <v>688</v>
      </c>
      <c r="D74" s="130" t="s">
        <v>101</v>
      </c>
      <c r="E74" s="129">
        <v>6000</v>
      </c>
      <c r="F74" s="129">
        <v>61</v>
      </c>
    </row>
    <row r="75" spans="1:6" ht="30" customHeight="1" x14ac:dyDescent="0.25">
      <c r="A75" s="144">
        <v>24</v>
      </c>
      <c r="B75" s="132" t="s">
        <v>145</v>
      </c>
      <c r="C75" s="133" t="s">
        <v>146</v>
      </c>
      <c r="D75" s="130" t="s">
        <v>148</v>
      </c>
      <c r="E75" s="129">
        <v>3500</v>
      </c>
      <c r="F75" s="129">
        <v>61</v>
      </c>
    </row>
    <row r="76" spans="1:6" ht="30" customHeight="1" x14ac:dyDescent="0.25">
      <c r="A76" s="144">
        <v>25</v>
      </c>
      <c r="B76" s="132" t="s">
        <v>149</v>
      </c>
      <c r="C76" s="133" t="s">
        <v>747</v>
      </c>
      <c r="D76" s="130" t="s">
        <v>450</v>
      </c>
      <c r="E76" s="129">
        <v>4500</v>
      </c>
      <c r="F76" s="129">
        <v>61</v>
      </c>
    </row>
    <row r="77" spans="1:6" ht="30" customHeight="1" x14ac:dyDescent="0.25">
      <c r="A77" s="144">
        <v>26</v>
      </c>
      <c r="B77" s="132" t="s">
        <v>192</v>
      </c>
      <c r="C77" s="133" t="s">
        <v>193</v>
      </c>
      <c r="D77" s="130" t="s">
        <v>195</v>
      </c>
      <c r="E77" s="129">
        <v>5800</v>
      </c>
      <c r="F77" s="129">
        <v>61</v>
      </c>
    </row>
    <row r="78" spans="1:6" ht="30" customHeight="1" x14ac:dyDescent="0.25">
      <c r="A78" s="144">
        <v>27</v>
      </c>
      <c r="B78" s="132" t="s">
        <v>301</v>
      </c>
      <c r="C78" s="133" t="s">
        <v>474</v>
      </c>
      <c r="D78" s="130" t="s">
        <v>303</v>
      </c>
      <c r="E78" s="129">
        <v>5000</v>
      </c>
      <c r="F78" s="129">
        <v>61</v>
      </c>
    </row>
    <row r="79" spans="1:6" ht="30" customHeight="1" x14ac:dyDescent="0.25">
      <c r="A79" s="144">
        <v>28</v>
      </c>
      <c r="B79" s="132" t="s">
        <v>284</v>
      </c>
      <c r="C79" s="133" t="s">
        <v>672</v>
      </c>
      <c r="D79" s="130" t="s">
        <v>285</v>
      </c>
      <c r="E79" s="129">
        <v>4500</v>
      </c>
      <c r="F79" s="129">
        <v>60.5</v>
      </c>
    </row>
    <row r="80" spans="1:6" ht="30" customHeight="1" x14ac:dyDescent="0.25">
      <c r="A80" s="144">
        <v>29</v>
      </c>
      <c r="B80" s="132" t="s">
        <v>309</v>
      </c>
      <c r="C80" s="133" t="s">
        <v>502</v>
      </c>
      <c r="D80" s="130" t="s">
        <v>311</v>
      </c>
      <c r="E80" s="129">
        <v>5000</v>
      </c>
      <c r="F80" s="129">
        <v>60.5</v>
      </c>
    </row>
    <row r="81" spans="1:6" ht="30" customHeight="1" x14ac:dyDescent="0.25">
      <c r="A81" s="144">
        <v>30</v>
      </c>
      <c r="B81" s="132" t="s">
        <v>365</v>
      </c>
      <c r="C81" s="133" t="s">
        <v>366</v>
      </c>
      <c r="D81" s="130" t="s">
        <v>368</v>
      </c>
      <c r="E81" s="129">
        <v>4000</v>
      </c>
      <c r="F81" s="129">
        <v>60.5</v>
      </c>
    </row>
    <row r="82" spans="1:6" ht="30" customHeight="1" x14ac:dyDescent="0.25">
      <c r="A82" s="144">
        <v>31</v>
      </c>
      <c r="B82" s="132" t="s">
        <v>409</v>
      </c>
      <c r="C82" s="133" t="s">
        <v>410</v>
      </c>
      <c r="D82" s="130" t="s">
        <v>412</v>
      </c>
      <c r="E82" s="129">
        <v>5000</v>
      </c>
      <c r="F82" s="129">
        <v>60.5</v>
      </c>
    </row>
    <row r="83" spans="1:6" ht="30" customHeight="1" x14ac:dyDescent="0.25">
      <c r="A83" s="144">
        <v>32</v>
      </c>
      <c r="B83" s="132" t="s">
        <v>11</v>
      </c>
      <c r="C83" s="133" t="s">
        <v>13</v>
      </c>
      <c r="D83" s="130" t="s">
        <v>15</v>
      </c>
      <c r="E83" s="129">
        <v>4800</v>
      </c>
      <c r="F83" s="129">
        <v>59.5</v>
      </c>
    </row>
    <row r="84" spans="1:6" ht="30" customHeight="1" x14ac:dyDescent="0.25">
      <c r="A84" s="144">
        <v>33</v>
      </c>
      <c r="B84" s="132" t="s">
        <v>262</v>
      </c>
      <c r="C84" s="133" t="s">
        <v>464</v>
      </c>
      <c r="D84" s="130" t="s">
        <v>264</v>
      </c>
      <c r="E84" s="129">
        <v>5000</v>
      </c>
      <c r="F84" s="129">
        <v>59.5</v>
      </c>
    </row>
    <row r="85" spans="1:6" ht="30" customHeight="1" x14ac:dyDescent="0.25">
      <c r="A85" s="144">
        <v>34</v>
      </c>
      <c r="B85" s="132" t="s">
        <v>316</v>
      </c>
      <c r="C85" s="133" t="s">
        <v>465</v>
      </c>
      <c r="D85" s="130" t="s">
        <v>466</v>
      </c>
      <c r="E85" s="129">
        <v>5500</v>
      </c>
      <c r="F85" s="129">
        <v>59.5</v>
      </c>
    </row>
    <row r="86" spans="1:6" ht="30" customHeight="1" x14ac:dyDescent="0.25">
      <c r="A86" s="144">
        <v>35</v>
      </c>
      <c r="B86" s="132" t="s">
        <v>123</v>
      </c>
      <c r="C86" s="133" t="s">
        <v>518</v>
      </c>
      <c r="D86" s="130" t="s">
        <v>124</v>
      </c>
      <c r="E86" s="129">
        <v>5000</v>
      </c>
      <c r="F86" s="129">
        <v>58.5</v>
      </c>
    </row>
    <row r="87" spans="1:6" ht="30" customHeight="1" x14ac:dyDescent="0.25">
      <c r="A87" s="144">
        <v>36</v>
      </c>
      <c r="B87" s="132" t="s">
        <v>159</v>
      </c>
      <c r="C87" s="133" t="s">
        <v>557</v>
      </c>
      <c r="D87" s="130" t="s">
        <v>558</v>
      </c>
      <c r="E87" s="129">
        <v>4800</v>
      </c>
      <c r="F87" s="129">
        <v>58</v>
      </c>
    </row>
    <row r="88" spans="1:6" ht="30" customHeight="1" x14ac:dyDescent="0.25">
      <c r="A88" s="144">
        <v>37</v>
      </c>
      <c r="B88" s="132" t="s">
        <v>16</v>
      </c>
      <c r="C88" s="133" t="s">
        <v>478</v>
      </c>
      <c r="D88" s="130" t="s">
        <v>19</v>
      </c>
      <c r="E88" s="129">
        <v>5500</v>
      </c>
      <c r="F88" s="129">
        <v>56.5</v>
      </c>
    </row>
    <row r="89" spans="1:6" ht="30" customHeight="1" x14ac:dyDescent="0.25">
      <c r="A89" s="144">
        <v>38</v>
      </c>
      <c r="B89" s="132" t="s">
        <v>69</v>
      </c>
      <c r="C89" s="133" t="s">
        <v>470</v>
      </c>
      <c r="D89" s="130" t="s">
        <v>59</v>
      </c>
      <c r="E89" s="129">
        <v>5000</v>
      </c>
      <c r="F89" s="129">
        <v>55.5</v>
      </c>
    </row>
    <row r="90" spans="1:6" ht="30" customHeight="1" x14ac:dyDescent="0.25">
      <c r="A90" s="144">
        <v>39</v>
      </c>
      <c r="B90" s="132" t="s">
        <v>237</v>
      </c>
      <c r="C90" s="133" t="s">
        <v>645</v>
      </c>
      <c r="D90" s="130" t="s">
        <v>239</v>
      </c>
      <c r="E90" s="129">
        <v>5800</v>
      </c>
      <c r="F90" s="129">
        <v>55</v>
      </c>
    </row>
    <row r="91" spans="1:6" ht="30" customHeight="1" x14ac:dyDescent="0.25">
      <c r="A91" s="144">
        <v>40</v>
      </c>
      <c r="B91" s="132" t="s">
        <v>78</v>
      </c>
      <c r="C91" s="134" t="s">
        <v>573</v>
      </c>
      <c r="D91" s="130" t="s">
        <v>81</v>
      </c>
      <c r="E91" s="129">
        <v>5800</v>
      </c>
      <c r="F91" s="129">
        <v>54.5</v>
      </c>
    </row>
    <row r="92" spans="1:6" ht="30" customHeight="1" x14ac:dyDescent="0.25">
      <c r="A92" s="144">
        <v>41</v>
      </c>
      <c r="B92" s="132" t="s">
        <v>161</v>
      </c>
      <c r="C92" s="133" t="s">
        <v>528</v>
      </c>
      <c r="D92" s="130" t="s">
        <v>529</v>
      </c>
      <c r="E92" s="129">
        <v>5800</v>
      </c>
      <c r="F92" s="129">
        <v>54</v>
      </c>
    </row>
    <row r="93" spans="1:6" ht="30" customHeight="1" x14ac:dyDescent="0.25">
      <c r="A93" s="144">
        <v>42</v>
      </c>
      <c r="B93" s="132" t="s">
        <v>346</v>
      </c>
      <c r="C93" s="133" t="s">
        <v>347</v>
      </c>
      <c r="D93" s="130" t="s">
        <v>472</v>
      </c>
      <c r="E93" s="129">
        <v>5800</v>
      </c>
      <c r="F93" s="129">
        <v>51.5</v>
      </c>
    </row>
    <row r="94" spans="1:6" ht="30" customHeight="1" x14ac:dyDescent="0.25">
      <c r="A94" s="144">
        <v>43</v>
      </c>
      <c r="B94" s="132" t="s">
        <v>306</v>
      </c>
      <c r="C94" s="133" t="s">
        <v>468</v>
      </c>
      <c r="D94" s="130" t="s">
        <v>308</v>
      </c>
      <c r="E94" s="129">
        <v>4000</v>
      </c>
      <c r="F94" s="129">
        <v>51</v>
      </c>
    </row>
    <row r="95" spans="1:6" ht="30" customHeight="1" x14ac:dyDescent="0.25">
      <c r="A95" s="144">
        <v>44</v>
      </c>
      <c r="B95" s="132" t="s">
        <v>362</v>
      </c>
      <c r="C95" s="134" t="s">
        <v>363</v>
      </c>
      <c r="D95" s="130" t="s">
        <v>439</v>
      </c>
      <c r="E95" s="129">
        <v>5000</v>
      </c>
      <c r="F95" s="129">
        <v>50.5</v>
      </c>
    </row>
    <row r="96" spans="1:6" ht="30" customHeight="1" x14ac:dyDescent="0.25">
      <c r="A96" s="144">
        <v>45</v>
      </c>
      <c r="B96" s="132" t="s">
        <v>113</v>
      </c>
      <c r="C96" s="133" t="s">
        <v>114</v>
      </c>
      <c r="D96" s="130" t="s">
        <v>556</v>
      </c>
      <c r="E96" s="129">
        <v>4000</v>
      </c>
      <c r="F96" s="129">
        <v>50</v>
      </c>
    </row>
    <row r="97" spans="1:6" ht="30" customHeight="1" x14ac:dyDescent="0.25">
      <c r="A97" s="144">
        <v>46</v>
      </c>
      <c r="B97" s="132" t="s">
        <v>385</v>
      </c>
      <c r="C97" s="134" t="s">
        <v>796</v>
      </c>
      <c r="D97" s="130" t="s">
        <v>388</v>
      </c>
      <c r="E97" s="129">
        <v>5500</v>
      </c>
      <c r="F97" s="129">
        <v>50</v>
      </c>
    </row>
    <row r="98" spans="1:6" ht="30" customHeight="1" x14ac:dyDescent="0.25">
      <c r="A98" s="144">
        <v>47</v>
      </c>
      <c r="B98" s="132" t="s">
        <v>55</v>
      </c>
      <c r="C98" s="133" t="s">
        <v>527</v>
      </c>
      <c r="D98" s="130" t="s">
        <v>57</v>
      </c>
      <c r="E98" s="129">
        <v>2800</v>
      </c>
      <c r="F98" s="129">
        <v>49.5</v>
      </c>
    </row>
    <row r="99" spans="1:6" ht="30" customHeight="1" x14ac:dyDescent="0.25">
      <c r="A99" s="144"/>
      <c r="B99" s="186" t="s">
        <v>797</v>
      </c>
      <c r="C99" s="186"/>
      <c r="D99" s="186"/>
      <c r="E99" s="186"/>
      <c r="F99" s="140">
        <v>229300</v>
      </c>
    </row>
    <row r="100" spans="1:6" ht="30" customHeight="1" x14ac:dyDescent="0.25">
      <c r="A100" s="144" t="s">
        <v>795</v>
      </c>
      <c r="B100" s="127" t="s">
        <v>0</v>
      </c>
      <c r="C100" s="54" t="s">
        <v>2</v>
      </c>
      <c r="D100" s="54" t="s">
        <v>5</v>
      </c>
      <c r="E100" s="55" t="s">
        <v>7</v>
      </c>
      <c r="F100" s="55" t="s">
        <v>786</v>
      </c>
    </row>
    <row r="101" spans="1:6" ht="30" customHeight="1" x14ac:dyDescent="0.25">
      <c r="A101" s="144">
        <v>1</v>
      </c>
      <c r="B101" s="132" t="s">
        <v>153</v>
      </c>
      <c r="C101" s="133" t="s">
        <v>154</v>
      </c>
      <c r="D101" s="133" t="s">
        <v>156</v>
      </c>
      <c r="E101" s="129">
        <v>4000</v>
      </c>
      <c r="F101" s="129">
        <v>76</v>
      </c>
    </row>
    <row r="102" spans="1:6" ht="30" customHeight="1" x14ac:dyDescent="0.25">
      <c r="A102" s="144">
        <v>2</v>
      </c>
      <c r="B102" s="132" t="s">
        <v>228</v>
      </c>
      <c r="C102" s="133" t="s">
        <v>485</v>
      </c>
      <c r="D102" s="133" t="s">
        <v>229</v>
      </c>
      <c r="E102" s="129">
        <v>5600</v>
      </c>
      <c r="F102" s="129">
        <v>73</v>
      </c>
    </row>
    <row r="103" spans="1:6" ht="30" customHeight="1" x14ac:dyDescent="0.25">
      <c r="A103" s="144">
        <v>3</v>
      </c>
      <c r="B103" s="132" t="s">
        <v>111</v>
      </c>
      <c r="C103" s="133" t="s">
        <v>479</v>
      </c>
      <c r="D103" s="133" t="s">
        <v>112</v>
      </c>
      <c r="E103" s="129">
        <v>4500</v>
      </c>
      <c r="F103" s="129">
        <v>72.5</v>
      </c>
    </row>
    <row r="104" spans="1:6" ht="30" customHeight="1" x14ac:dyDescent="0.25">
      <c r="A104" s="144">
        <v>4</v>
      </c>
      <c r="B104" s="132" t="s">
        <v>134</v>
      </c>
      <c r="C104" s="133" t="s">
        <v>481</v>
      </c>
      <c r="D104" s="133" t="s">
        <v>732</v>
      </c>
      <c r="E104" s="129">
        <v>4000</v>
      </c>
      <c r="F104" s="129">
        <v>69.5</v>
      </c>
    </row>
    <row r="105" spans="1:6" ht="30" customHeight="1" x14ac:dyDescent="0.25">
      <c r="A105" s="144">
        <v>5</v>
      </c>
      <c r="B105" s="132" t="s">
        <v>230</v>
      </c>
      <c r="C105" s="133" t="s">
        <v>487</v>
      </c>
      <c r="D105" s="133" t="s">
        <v>232</v>
      </c>
      <c r="E105" s="129">
        <v>4000</v>
      </c>
      <c r="F105" s="129">
        <v>65.5</v>
      </c>
    </row>
    <row r="106" spans="1:6" ht="30" customHeight="1" x14ac:dyDescent="0.25">
      <c r="A106" s="144">
        <v>6</v>
      </c>
      <c r="B106" s="132" t="s">
        <v>185</v>
      </c>
      <c r="C106" s="133" t="s">
        <v>482</v>
      </c>
      <c r="D106" s="133" t="s">
        <v>187</v>
      </c>
      <c r="E106" s="129">
        <v>3200</v>
      </c>
      <c r="F106" s="129">
        <v>62.5</v>
      </c>
    </row>
    <row r="107" spans="1:6" ht="30" customHeight="1" x14ac:dyDescent="0.25">
      <c r="A107" s="144">
        <v>7</v>
      </c>
      <c r="B107" s="132" t="s">
        <v>219</v>
      </c>
      <c r="C107" s="133" t="s">
        <v>483</v>
      </c>
      <c r="D107" s="133" t="s">
        <v>220</v>
      </c>
      <c r="E107" s="129">
        <v>3200</v>
      </c>
      <c r="F107" s="129">
        <v>62.5</v>
      </c>
    </row>
    <row r="108" spans="1:6" ht="30" customHeight="1" x14ac:dyDescent="0.25">
      <c r="A108" s="144">
        <v>8</v>
      </c>
      <c r="B108" s="132" t="s">
        <v>131</v>
      </c>
      <c r="C108" s="133" t="s">
        <v>480</v>
      </c>
      <c r="D108" s="133" t="s">
        <v>133</v>
      </c>
      <c r="E108" s="129">
        <v>4800</v>
      </c>
      <c r="F108" s="129">
        <v>60</v>
      </c>
    </row>
    <row r="109" spans="1:6" ht="30" customHeight="1" x14ac:dyDescent="0.25">
      <c r="A109" s="144">
        <v>9</v>
      </c>
      <c r="B109" s="132" t="s">
        <v>318</v>
      </c>
      <c r="C109" s="133" t="s">
        <v>490</v>
      </c>
      <c r="D109" s="133" t="s">
        <v>319</v>
      </c>
      <c r="E109" s="129">
        <v>5500</v>
      </c>
      <c r="F109" s="129">
        <v>59.5</v>
      </c>
    </row>
    <row r="110" spans="1:6" ht="30" customHeight="1" x14ac:dyDescent="0.25">
      <c r="A110" s="144">
        <v>10</v>
      </c>
      <c r="B110" s="132" t="s">
        <v>20</v>
      </c>
      <c r="C110" s="133" t="s">
        <v>477</v>
      </c>
      <c r="D110" s="133" t="s">
        <v>709</v>
      </c>
      <c r="E110" s="129">
        <v>4800</v>
      </c>
      <c r="F110" s="129">
        <v>57.5</v>
      </c>
    </row>
    <row r="111" spans="1:6" ht="30" customHeight="1" x14ac:dyDescent="0.25">
      <c r="A111" s="144">
        <v>11</v>
      </c>
      <c r="B111" s="132" t="s">
        <v>299</v>
      </c>
      <c r="C111" s="133" t="s">
        <v>488</v>
      </c>
      <c r="D111" s="133" t="s">
        <v>489</v>
      </c>
      <c r="E111" s="129">
        <v>4500</v>
      </c>
      <c r="F111" s="129">
        <v>55</v>
      </c>
    </row>
    <row r="112" spans="1:6" ht="30" customHeight="1" x14ac:dyDescent="0.25">
      <c r="A112" s="144">
        <v>12</v>
      </c>
      <c r="B112" s="132" t="s">
        <v>339</v>
      </c>
      <c r="C112" s="133" t="s">
        <v>500</v>
      </c>
      <c r="D112" s="133" t="s">
        <v>341</v>
      </c>
      <c r="E112" s="129">
        <v>4500</v>
      </c>
      <c r="F112" s="129">
        <v>52.5</v>
      </c>
    </row>
    <row r="113" spans="1:6" ht="30" customHeight="1" x14ac:dyDescent="0.25">
      <c r="A113" s="144">
        <v>13</v>
      </c>
      <c r="B113" s="132" t="s">
        <v>389</v>
      </c>
      <c r="C113" s="133" t="s">
        <v>390</v>
      </c>
      <c r="D113" s="133" t="s">
        <v>392</v>
      </c>
      <c r="E113" s="129">
        <v>4500</v>
      </c>
      <c r="F113" s="129">
        <v>51.5</v>
      </c>
    </row>
    <row r="114" spans="1:6" ht="30" customHeight="1" x14ac:dyDescent="0.25">
      <c r="A114" s="187" t="s">
        <v>798</v>
      </c>
      <c r="B114" s="188"/>
      <c r="C114" s="188"/>
      <c r="D114" s="188"/>
      <c r="E114" s="189"/>
      <c r="F114" s="146">
        <v>57100</v>
      </c>
    </row>
  </sheetData>
  <mergeCells count="5">
    <mergeCell ref="B50:F50"/>
    <mergeCell ref="B99:E99"/>
    <mergeCell ref="A49:E49"/>
    <mergeCell ref="A114:E11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sqref="A1:E50"/>
    </sheetView>
  </sheetViews>
  <sheetFormatPr defaultRowHeight="15" x14ac:dyDescent="0.25"/>
  <cols>
    <col min="1" max="1" width="13.85546875" style="128" customWidth="1"/>
    <col min="2" max="2" width="28.140625" style="126" customWidth="1"/>
    <col min="3" max="3" width="27.28515625" style="128" customWidth="1"/>
    <col min="4" max="4" width="12" style="126" customWidth="1"/>
    <col min="5" max="5" width="9.140625" style="126"/>
  </cols>
  <sheetData>
    <row r="1" spans="1:5" ht="31.5" customHeight="1" x14ac:dyDescent="0.25">
      <c r="A1" s="185" t="s">
        <v>791</v>
      </c>
      <c r="B1" s="185"/>
      <c r="C1" s="185"/>
      <c r="D1" s="185"/>
      <c r="E1" s="185"/>
    </row>
    <row r="2" spans="1:5" ht="30" x14ac:dyDescent="0.25">
      <c r="A2" s="127" t="s">
        <v>0</v>
      </c>
      <c r="B2" s="54" t="s">
        <v>2</v>
      </c>
      <c r="C2" s="127" t="s">
        <v>5</v>
      </c>
      <c r="D2" s="55" t="s">
        <v>7</v>
      </c>
      <c r="E2" s="55" t="s">
        <v>10</v>
      </c>
    </row>
    <row r="3" spans="1:5" ht="30" customHeight="1" x14ac:dyDescent="0.25">
      <c r="A3" s="132" t="s">
        <v>115</v>
      </c>
      <c r="B3" s="133" t="s">
        <v>596</v>
      </c>
      <c r="C3" s="130" t="s">
        <v>118</v>
      </c>
      <c r="D3" s="129">
        <v>5000</v>
      </c>
      <c r="E3" s="129">
        <v>75.5</v>
      </c>
    </row>
    <row r="4" spans="1:5" ht="30" customHeight="1" x14ac:dyDescent="0.25">
      <c r="A4" s="132" t="s">
        <v>125</v>
      </c>
      <c r="B4" s="133" t="s">
        <v>668</v>
      </c>
      <c r="C4" s="130" t="s">
        <v>560</v>
      </c>
      <c r="D4" s="129">
        <v>5000</v>
      </c>
      <c r="E4" s="129">
        <v>74.5</v>
      </c>
    </row>
    <row r="5" spans="1:5" ht="30" customHeight="1" x14ac:dyDescent="0.25">
      <c r="A5" s="132" t="s">
        <v>188</v>
      </c>
      <c r="B5" s="133" t="s">
        <v>433</v>
      </c>
      <c r="C5" s="130" t="s">
        <v>434</v>
      </c>
      <c r="D5" s="129">
        <v>5000</v>
      </c>
      <c r="E5" s="129">
        <v>74</v>
      </c>
    </row>
    <row r="6" spans="1:5" ht="30" customHeight="1" x14ac:dyDescent="0.25">
      <c r="A6" s="132" t="s">
        <v>250</v>
      </c>
      <c r="B6" s="133" t="s">
        <v>616</v>
      </c>
      <c r="C6" s="130" t="s">
        <v>252</v>
      </c>
      <c r="D6" s="129">
        <v>4600</v>
      </c>
      <c r="E6" s="129">
        <v>73.5</v>
      </c>
    </row>
    <row r="7" spans="1:5" ht="30" customHeight="1" x14ac:dyDescent="0.25">
      <c r="A7" s="132" t="s">
        <v>173</v>
      </c>
      <c r="B7" s="134" t="s">
        <v>574</v>
      </c>
      <c r="C7" s="130" t="s">
        <v>175</v>
      </c>
      <c r="D7" s="129">
        <v>5900</v>
      </c>
      <c r="E7" s="129">
        <v>72.5</v>
      </c>
    </row>
    <row r="8" spans="1:5" ht="30" customHeight="1" x14ac:dyDescent="0.25">
      <c r="A8" s="132" t="s">
        <v>413</v>
      </c>
      <c r="B8" s="133" t="s">
        <v>455</v>
      </c>
      <c r="C8" s="130" t="s">
        <v>414</v>
      </c>
      <c r="D8" s="129">
        <v>6000</v>
      </c>
      <c r="E8" s="129">
        <v>72</v>
      </c>
    </row>
    <row r="9" spans="1:5" ht="30" customHeight="1" x14ac:dyDescent="0.25">
      <c r="A9" s="132" t="s">
        <v>418</v>
      </c>
      <c r="B9" s="133" t="s">
        <v>438</v>
      </c>
      <c r="C9" s="130" t="s">
        <v>438</v>
      </c>
      <c r="D9" s="129">
        <v>6000</v>
      </c>
      <c r="E9" s="129">
        <v>72</v>
      </c>
    </row>
    <row r="10" spans="1:5" ht="30" customHeight="1" x14ac:dyDescent="0.25">
      <c r="A10" s="132" t="s">
        <v>136</v>
      </c>
      <c r="B10" s="133" t="s">
        <v>137</v>
      </c>
      <c r="C10" s="130" t="s">
        <v>138</v>
      </c>
      <c r="D10" s="129">
        <v>5500</v>
      </c>
      <c r="E10" s="129">
        <v>71</v>
      </c>
    </row>
    <row r="11" spans="1:5" ht="30" customHeight="1" x14ac:dyDescent="0.25">
      <c r="A11" s="132" t="s">
        <v>244</v>
      </c>
      <c r="B11" s="134" t="s">
        <v>577</v>
      </c>
      <c r="C11" s="130" t="s">
        <v>245</v>
      </c>
      <c r="D11" s="129">
        <v>5500</v>
      </c>
      <c r="E11" s="129">
        <v>71</v>
      </c>
    </row>
    <row r="12" spans="1:5" ht="30" customHeight="1" x14ac:dyDescent="0.25">
      <c r="A12" s="132" t="s">
        <v>258</v>
      </c>
      <c r="B12" s="134" t="s">
        <v>259</v>
      </c>
      <c r="C12" s="130" t="s">
        <v>261</v>
      </c>
      <c r="D12" s="129">
        <v>3000</v>
      </c>
      <c r="E12" s="129">
        <v>70.5</v>
      </c>
    </row>
    <row r="13" spans="1:5" ht="30" customHeight="1" x14ac:dyDescent="0.25">
      <c r="A13" s="132" t="s">
        <v>179</v>
      </c>
      <c r="B13" s="133" t="s">
        <v>694</v>
      </c>
      <c r="C13" s="130" t="s">
        <v>181</v>
      </c>
      <c r="D13" s="129">
        <v>4500</v>
      </c>
      <c r="E13" s="129">
        <v>69.5</v>
      </c>
    </row>
    <row r="14" spans="1:5" ht="30" customHeight="1" x14ac:dyDescent="0.25">
      <c r="A14" s="132" t="s">
        <v>342</v>
      </c>
      <c r="B14" s="133" t="s">
        <v>343</v>
      </c>
      <c r="C14" s="130" t="s">
        <v>345</v>
      </c>
      <c r="D14" s="129">
        <v>5000</v>
      </c>
      <c r="E14" s="129">
        <v>69.5</v>
      </c>
    </row>
    <row r="15" spans="1:5" ht="30" customHeight="1" x14ac:dyDescent="0.25">
      <c r="A15" s="132" t="s">
        <v>377</v>
      </c>
      <c r="B15" s="133" t="s">
        <v>461</v>
      </c>
      <c r="C15" s="130" t="s">
        <v>379</v>
      </c>
      <c r="D15" s="129">
        <v>4500</v>
      </c>
      <c r="E15" s="129">
        <v>69.5</v>
      </c>
    </row>
    <row r="16" spans="1:5" ht="30" customHeight="1" x14ac:dyDescent="0.25">
      <c r="A16" s="132" t="s">
        <v>221</v>
      </c>
      <c r="B16" s="133" t="s">
        <v>435</v>
      </c>
      <c r="C16" s="130" t="s">
        <v>566</v>
      </c>
      <c r="D16" s="129">
        <v>4000</v>
      </c>
      <c r="E16" s="129">
        <v>66.5</v>
      </c>
    </row>
    <row r="17" spans="1:5" ht="30" customHeight="1" x14ac:dyDescent="0.25">
      <c r="A17" s="132" t="s">
        <v>381</v>
      </c>
      <c r="B17" s="134" t="s">
        <v>382</v>
      </c>
      <c r="C17" s="130" t="s">
        <v>384</v>
      </c>
      <c r="D17" s="129">
        <v>4500</v>
      </c>
      <c r="E17" s="129">
        <v>66.5</v>
      </c>
    </row>
    <row r="18" spans="1:5" ht="30" customHeight="1" x14ac:dyDescent="0.25">
      <c r="A18" s="132" t="s">
        <v>406</v>
      </c>
      <c r="B18" s="134" t="s">
        <v>407</v>
      </c>
      <c r="C18" s="130" t="s">
        <v>582</v>
      </c>
      <c r="D18" s="129">
        <v>6000</v>
      </c>
      <c r="E18" s="129">
        <v>66</v>
      </c>
    </row>
    <row r="19" spans="1:5" ht="30" customHeight="1" x14ac:dyDescent="0.25">
      <c r="A19" s="132" t="s">
        <v>424</v>
      </c>
      <c r="B19" s="133" t="s">
        <v>453</v>
      </c>
      <c r="C19" s="130" t="s">
        <v>452</v>
      </c>
      <c r="D19" s="129">
        <v>5000</v>
      </c>
      <c r="E19" s="129">
        <v>66</v>
      </c>
    </row>
    <row r="20" spans="1:5" ht="30" customHeight="1" x14ac:dyDescent="0.25">
      <c r="A20" s="132" t="s">
        <v>198</v>
      </c>
      <c r="B20" s="134" t="s">
        <v>199</v>
      </c>
      <c r="C20" s="130" t="s">
        <v>440</v>
      </c>
      <c r="D20" s="129">
        <v>3700</v>
      </c>
      <c r="E20" s="129">
        <v>65</v>
      </c>
    </row>
    <row r="21" spans="1:5" ht="30" customHeight="1" x14ac:dyDescent="0.25">
      <c r="A21" s="132" t="s">
        <v>734</v>
      </c>
      <c r="B21" s="133" t="s">
        <v>454</v>
      </c>
      <c r="C21" s="130" t="s">
        <v>106</v>
      </c>
      <c r="D21" s="129">
        <v>5000</v>
      </c>
      <c r="E21" s="129">
        <v>62.5</v>
      </c>
    </row>
    <row r="22" spans="1:5" ht="30" customHeight="1" x14ac:dyDescent="0.25">
      <c r="A22" s="132" t="s">
        <v>216</v>
      </c>
      <c r="B22" s="133" t="s">
        <v>530</v>
      </c>
      <c r="C22" s="130" t="s">
        <v>218</v>
      </c>
      <c r="D22" s="129">
        <v>3100</v>
      </c>
      <c r="E22" s="129">
        <v>62</v>
      </c>
    </row>
    <row r="23" spans="1:5" ht="30" customHeight="1" x14ac:dyDescent="0.25">
      <c r="A23" s="132" t="s">
        <v>348</v>
      </c>
      <c r="B23" s="133" t="s">
        <v>436</v>
      </c>
      <c r="C23" s="130" t="s">
        <v>752</v>
      </c>
      <c r="D23" s="129">
        <v>3100</v>
      </c>
      <c r="E23" s="129">
        <v>62</v>
      </c>
    </row>
    <row r="24" spans="1:5" ht="30" customHeight="1" x14ac:dyDescent="0.25">
      <c r="A24" s="132" t="s">
        <v>350</v>
      </c>
      <c r="B24" s="133" t="s">
        <v>602</v>
      </c>
      <c r="C24" s="130" t="s">
        <v>352</v>
      </c>
      <c r="D24" s="129">
        <v>6000</v>
      </c>
      <c r="E24" s="129">
        <v>62</v>
      </c>
    </row>
    <row r="25" spans="1:5" ht="30" customHeight="1" x14ac:dyDescent="0.25">
      <c r="A25" s="132" t="s">
        <v>99</v>
      </c>
      <c r="B25" s="134" t="s">
        <v>688</v>
      </c>
      <c r="C25" s="130" t="s">
        <v>101</v>
      </c>
      <c r="D25" s="129">
        <v>6000</v>
      </c>
      <c r="E25" s="129">
        <v>61</v>
      </c>
    </row>
    <row r="26" spans="1:5" ht="30" customHeight="1" x14ac:dyDescent="0.25">
      <c r="A26" s="132" t="s">
        <v>145</v>
      </c>
      <c r="B26" s="133" t="s">
        <v>146</v>
      </c>
      <c r="C26" s="130" t="s">
        <v>148</v>
      </c>
      <c r="D26" s="129">
        <v>3500</v>
      </c>
      <c r="E26" s="129">
        <v>61</v>
      </c>
    </row>
    <row r="27" spans="1:5" ht="30" customHeight="1" x14ac:dyDescent="0.25">
      <c r="A27" s="132" t="s">
        <v>149</v>
      </c>
      <c r="B27" s="133" t="s">
        <v>747</v>
      </c>
      <c r="C27" s="130" t="s">
        <v>450</v>
      </c>
      <c r="D27" s="129">
        <v>4500</v>
      </c>
      <c r="E27" s="129">
        <v>61</v>
      </c>
    </row>
    <row r="28" spans="1:5" ht="30" customHeight="1" x14ac:dyDescent="0.25">
      <c r="A28" s="132" t="s">
        <v>192</v>
      </c>
      <c r="B28" s="133" t="s">
        <v>193</v>
      </c>
      <c r="C28" s="130" t="s">
        <v>195</v>
      </c>
      <c r="D28" s="129">
        <v>5800</v>
      </c>
      <c r="E28" s="129">
        <v>61</v>
      </c>
    </row>
    <row r="29" spans="1:5" ht="30" customHeight="1" x14ac:dyDescent="0.25">
      <c r="A29" s="132" t="s">
        <v>301</v>
      </c>
      <c r="B29" s="133" t="s">
        <v>474</v>
      </c>
      <c r="C29" s="130" t="s">
        <v>303</v>
      </c>
      <c r="D29" s="129">
        <v>5000</v>
      </c>
      <c r="E29" s="129">
        <v>61</v>
      </c>
    </row>
    <row r="30" spans="1:5" ht="30" customHeight="1" x14ac:dyDescent="0.25">
      <c r="A30" s="132" t="s">
        <v>284</v>
      </c>
      <c r="B30" s="133" t="s">
        <v>672</v>
      </c>
      <c r="C30" s="130" t="s">
        <v>285</v>
      </c>
      <c r="D30" s="129">
        <v>4500</v>
      </c>
      <c r="E30" s="129">
        <v>60.5</v>
      </c>
    </row>
    <row r="31" spans="1:5" ht="30" customHeight="1" x14ac:dyDescent="0.25">
      <c r="A31" s="132" t="s">
        <v>309</v>
      </c>
      <c r="B31" s="133" t="s">
        <v>502</v>
      </c>
      <c r="C31" s="130" t="s">
        <v>311</v>
      </c>
      <c r="D31" s="129">
        <v>5000</v>
      </c>
      <c r="E31" s="129">
        <v>60.5</v>
      </c>
    </row>
    <row r="32" spans="1:5" ht="30" customHeight="1" x14ac:dyDescent="0.25">
      <c r="A32" s="132" t="s">
        <v>365</v>
      </c>
      <c r="B32" s="133" t="s">
        <v>366</v>
      </c>
      <c r="C32" s="130" t="s">
        <v>368</v>
      </c>
      <c r="D32" s="129">
        <v>4000</v>
      </c>
      <c r="E32" s="129">
        <v>60.5</v>
      </c>
    </row>
    <row r="33" spans="1:5" ht="30" customHeight="1" x14ac:dyDescent="0.25">
      <c r="A33" s="132" t="s">
        <v>409</v>
      </c>
      <c r="B33" s="133" t="s">
        <v>410</v>
      </c>
      <c r="C33" s="130" t="s">
        <v>412</v>
      </c>
      <c r="D33" s="129">
        <v>5000</v>
      </c>
      <c r="E33" s="129">
        <v>60.5</v>
      </c>
    </row>
    <row r="34" spans="1:5" ht="30" customHeight="1" x14ac:dyDescent="0.25">
      <c r="A34" s="132" t="s">
        <v>11</v>
      </c>
      <c r="B34" s="133" t="s">
        <v>13</v>
      </c>
      <c r="C34" s="130" t="s">
        <v>15</v>
      </c>
      <c r="D34" s="129">
        <v>4800</v>
      </c>
      <c r="E34" s="129">
        <v>59.5</v>
      </c>
    </row>
    <row r="35" spans="1:5" ht="30" customHeight="1" x14ac:dyDescent="0.25">
      <c r="A35" s="132" t="s">
        <v>262</v>
      </c>
      <c r="B35" s="133" t="s">
        <v>464</v>
      </c>
      <c r="C35" s="130" t="s">
        <v>264</v>
      </c>
      <c r="D35" s="129">
        <v>5000</v>
      </c>
      <c r="E35" s="129">
        <v>59.5</v>
      </c>
    </row>
    <row r="36" spans="1:5" ht="30" customHeight="1" x14ac:dyDescent="0.25">
      <c r="A36" s="132" t="s">
        <v>316</v>
      </c>
      <c r="B36" s="133" t="s">
        <v>465</v>
      </c>
      <c r="C36" s="130" t="s">
        <v>466</v>
      </c>
      <c r="D36" s="129">
        <v>5500</v>
      </c>
      <c r="E36" s="129">
        <v>59.5</v>
      </c>
    </row>
    <row r="37" spans="1:5" ht="30" customHeight="1" x14ac:dyDescent="0.25">
      <c r="A37" s="132" t="s">
        <v>123</v>
      </c>
      <c r="B37" s="133" t="s">
        <v>518</v>
      </c>
      <c r="C37" s="130" t="s">
        <v>124</v>
      </c>
      <c r="D37" s="129">
        <v>5000</v>
      </c>
      <c r="E37" s="129">
        <v>58.5</v>
      </c>
    </row>
    <row r="38" spans="1:5" ht="30" customHeight="1" x14ac:dyDescent="0.25">
      <c r="A38" s="132" t="s">
        <v>159</v>
      </c>
      <c r="B38" s="133" t="s">
        <v>557</v>
      </c>
      <c r="C38" s="130" t="s">
        <v>558</v>
      </c>
      <c r="D38" s="129">
        <v>4800</v>
      </c>
      <c r="E38" s="129">
        <v>58</v>
      </c>
    </row>
    <row r="39" spans="1:5" ht="30" customHeight="1" x14ac:dyDescent="0.25">
      <c r="A39" s="132" t="s">
        <v>16</v>
      </c>
      <c r="B39" s="133" t="s">
        <v>478</v>
      </c>
      <c r="C39" s="130" t="s">
        <v>19</v>
      </c>
      <c r="D39" s="129">
        <v>5500</v>
      </c>
      <c r="E39" s="129">
        <v>56.5</v>
      </c>
    </row>
    <row r="40" spans="1:5" ht="30" customHeight="1" x14ac:dyDescent="0.25">
      <c r="A40" s="132" t="s">
        <v>69</v>
      </c>
      <c r="B40" s="133" t="s">
        <v>470</v>
      </c>
      <c r="C40" s="130" t="s">
        <v>59</v>
      </c>
      <c r="D40" s="129">
        <v>5000</v>
      </c>
      <c r="E40" s="129">
        <v>55.5</v>
      </c>
    </row>
    <row r="41" spans="1:5" ht="30" customHeight="1" x14ac:dyDescent="0.25">
      <c r="A41" s="132" t="s">
        <v>237</v>
      </c>
      <c r="B41" s="133" t="s">
        <v>645</v>
      </c>
      <c r="C41" s="130" t="s">
        <v>239</v>
      </c>
      <c r="D41" s="129">
        <v>5800</v>
      </c>
      <c r="E41" s="129">
        <v>55</v>
      </c>
    </row>
    <row r="42" spans="1:5" ht="30" customHeight="1" x14ac:dyDescent="0.25">
      <c r="A42" s="132" t="s">
        <v>78</v>
      </c>
      <c r="B42" s="134" t="s">
        <v>573</v>
      </c>
      <c r="C42" s="130" t="s">
        <v>81</v>
      </c>
      <c r="D42" s="129">
        <v>5800</v>
      </c>
      <c r="E42" s="129">
        <v>54.5</v>
      </c>
    </row>
    <row r="43" spans="1:5" ht="30" customHeight="1" x14ac:dyDescent="0.25">
      <c r="A43" s="132" t="s">
        <v>161</v>
      </c>
      <c r="B43" s="133" t="s">
        <v>528</v>
      </c>
      <c r="C43" s="130" t="s">
        <v>529</v>
      </c>
      <c r="D43" s="129">
        <v>5800</v>
      </c>
      <c r="E43" s="129">
        <v>54</v>
      </c>
    </row>
    <row r="44" spans="1:5" ht="30" customHeight="1" x14ac:dyDescent="0.25">
      <c r="A44" s="132" t="s">
        <v>346</v>
      </c>
      <c r="B44" s="133" t="s">
        <v>347</v>
      </c>
      <c r="C44" s="130" t="s">
        <v>472</v>
      </c>
      <c r="D44" s="129">
        <v>5800</v>
      </c>
      <c r="E44" s="129">
        <v>51.5</v>
      </c>
    </row>
    <row r="45" spans="1:5" ht="30" customHeight="1" x14ac:dyDescent="0.25">
      <c r="A45" s="132" t="s">
        <v>306</v>
      </c>
      <c r="B45" s="133" t="s">
        <v>468</v>
      </c>
      <c r="C45" s="130" t="s">
        <v>308</v>
      </c>
      <c r="D45" s="129">
        <v>4000</v>
      </c>
      <c r="E45" s="129">
        <v>51</v>
      </c>
    </row>
    <row r="46" spans="1:5" ht="30" customHeight="1" x14ac:dyDescent="0.25">
      <c r="A46" s="132" t="s">
        <v>362</v>
      </c>
      <c r="B46" s="134" t="s">
        <v>363</v>
      </c>
      <c r="C46" s="130" t="s">
        <v>439</v>
      </c>
      <c r="D46" s="129">
        <v>5000</v>
      </c>
      <c r="E46" s="129">
        <v>50.5</v>
      </c>
    </row>
    <row r="47" spans="1:5" ht="30" customHeight="1" x14ac:dyDescent="0.25">
      <c r="A47" s="132" t="s">
        <v>113</v>
      </c>
      <c r="B47" s="133" t="s">
        <v>114</v>
      </c>
      <c r="C47" s="130" t="s">
        <v>556</v>
      </c>
      <c r="D47" s="129">
        <v>4000</v>
      </c>
      <c r="E47" s="129">
        <v>50</v>
      </c>
    </row>
    <row r="48" spans="1:5" ht="30" customHeight="1" x14ac:dyDescent="0.25">
      <c r="A48" s="132" t="s">
        <v>385</v>
      </c>
      <c r="B48" s="134" t="s">
        <v>386</v>
      </c>
      <c r="C48" s="130" t="s">
        <v>388</v>
      </c>
      <c r="D48" s="129">
        <v>5500</v>
      </c>
      <c r="E48" s="129">
        <v>50</v>
      </c>
    </row>
    <row r="49" spans="1:5" ht="30" customHeight="1" x14ac:dyDescent="0.25">
      <c r="A49" s="132" t="s">
        <v>55</v>
      </c>
      <c r="B49" s="133" t="s">
        <v>527</v>
      </c>
      <c r="C49" s="130" t="s">
        <v>57</v>
      </c>
      <c r="D49" s="129">
        <v>2800</v>
      </c>
      <c r="E49" s="129">
        <v>49.5</v>
      </c>
    </row>
    <row r="50" spans="1:5" x14ac:dyDescent="0.25">
      <c r="A50" s="192" t="s">
        <v>788</v>
      </c>
      <c r="B50" s="192"/>
      <c r="C50" s="192"/>
      <c r="D50" s="192"/>
      <c r="E50" s="140">
        <v>229300</v>
      </c>
    </row>
  </sheetData>
  <mergeCells count="2">
    <mergeCell ref="A50:D50"/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5"/>
    </sheetView>
  </sheetViews>
  <sheetFormatPr defaultRowHeight="15" x14ac:dyDescent="0.25"/>
  <cols>
    <col min="1" max="1" width="13.42578125" customWidth="1"/>
    <col min="2" max="2" width="22.42578125" customWidth="1"/>
    <col min="3" max="3" width="28.85546875" customWidth="1"/>
    <col min="4" max="4" width="12.140625" customWidth="1"/>
  </cols>
  <sheetData>
    <row r="1" spans="1:5" ht="30" x14ac:dyDescent="0.25">
      <c r="A1" s="54" t="s">
        <v>0</v>
      </c>
      <c r="B1" s="54" t="s">
        <v>2</v>
      </c>
      <c r="C1" s="54" t="s">
        <v>5</v>
      </c>
      <c r="D1" s="55" t="s">
        <v>7</v>
      </c>
      <c r="E1" s="55" t="s">
        <v>786</v>
      </c>
    </row>
    <row r="2" spans="1:5" ht="30" customHeight="1" x14ac:dyDescent="0.25">
      <c r="A2" s="129" t="s">
        <v>153</v>
      </c>
      <c r="B2" s="133" t="s">
        <v>154</v>
      </c>
      <c r="C2" s="133" t="s">
        <v>156</v>
      </c>
      <c r="D2" s="129">
        <v>4000</v>
      </c>
      <c r="E2" s="129">
        <v>76</v>
      </c>
    </row>
    <row r="3" spans="1:5" ht="30" customHeight="1" x14ac:dyDescent="0.25">
      <c r="A3" s="129" t="s">
        <v>228</v>
      </c>
      <c r="B3" s="133" t="s">
        <v>485</v>
      </c>
      <c r="C3" s="133" t="s">
        <v>229</v>
      </c>
      <c r="D3" s="129">
        <v>5600</v>
      </c>
      <c r="E3" s="129">
        <v>73</v>
      </c>
    </row>
    <row r="4" spans="1:5" ht="30" customHeight="1" x14ac:dyDescent="0.25">
      <c r="A4" s="129" t="s">
        <v>111</v>
      </c>
      <c r="B4" s="133" t="s">
        <v>479</v>
      </c>
      <c r="C4" s="133" t="s">
        <v>112</v>
      </c>
      <c r="D4" s="129">
        <v>4500</v>
      </c>
      <c r="E4" s="129">
        <v>72.5</v>
      </c>
    </row>
    <row r="5" spans="1:5" ht="30" customHeight="1" x14ac:dyDescent="0.25">
      <c r="A5" s="129" t="s">
        <v>134</v>
      </c>
      <c r="B5" s="133" t="s">
        <v>481</v>
      </c>
      <c r="C5" s="133" t="s">
        <v>732</v>
      </c>
      <c r="D5" s="129">
        <v>4000</v>
      </c>
      <c r="E5" s="129">
        <v>69.5</v>
      </c>
    </row>
    <row r="6" spans="1:5" ht="30" customHeight="1" x14ac:dyDescent="0.25">
      <c r="A6" s="129" t="s">
        <v>230</v>
      </c>
      <c r="B6" s="133" t="s">
        <v>487</v>
      </c>
      <c r="C6" s="133" t="s">
        <v>232</v>
      </c>
      <c r="D6" s="129">
        <v>4000</v>
      </c>
      <c r="E6" s="129">
        <v>65.5</v>
      </c>
    </row>
    <row r="7" spans="1:5" ht="30" customHeight="1" x14ac:dyDescent="0.25">
      <c r="A7" s="129" t="s">
        <v>185</v>
      </c>
      <c r="B7" s="133" t="s">
        <v>482</v>
      </c>
      <c r="C7" s="133" t="s">
        <v>187</v>
      </c>
      <c r="D7" s="129">
        <v>3200</v>
      </c>
      <c r="E7" s="129">
        <v>62.5</v>
      </c>
    </row>
    <row r="8" spans="1:5" ht="30" customHeight="1" x14ac:dyDescent="0.25">
      <c r="A8" s="129" t="s">
        <v>219</v>
      </c>
      <c r="B8" s="133" t="s">
        <v>483</v>
      </c>
      <c r="C8" s="133" t="s">
        <v>220</v>
      </c>
      <c r="D8" s="129">
        <v>3200</v>
      </c>
      <c r="E8" s="129">
        <v>62.5</v>
      </c>
    </row>
    <row r="9" spans="1:5" ht="30" customHeight="1" x14ac:dyDescent="0.25">
      <c r="A9" s="129" t="s">
        <v>131</v>
      </c>
      <c r="B9" s="133" t="s">
        <v>480</v>
      </c>
      <c r="C9" s="133" t="s">
        <v>133</v>
      </c>
      <c r="D9" s="129">
        <v>4800</v>
      </c>
      <c r="E9" s="129">
        <v>60</v>
      </c>
    </row>
    <row r="10" spans="1:5" ht="30" customHeight="1" x14ac:dyDescent="0.25">
      <c r="A10" s="129" t="s">
        <v>318</v>
      </c>
      <c r="B10" s="133" t="s">
        <v>490</v>
      </c>
      <c r="C10" s="133" t="s">
        <v>319</v>
      </c>
      <c r="D10" s="129">
        <v>5500</v>
      </c>
      <c r="E10" s="129">
        <v>59.5</v>
      </c>
    </row>
    <row r="11" spans="1:5" ht="30" customHeight="1" x14ac:dyDescent="0.25">
      <c r="A11" s="129" t="s">
        <v>20</v>
      </c>
      <c r="B11" s="133" t="s">
        <v>477</v>
      </c>
      <c r="C11" s="133" t="s">
        <v>709</v>
      </c>
      <c r="D11" s="129">
        <v>4800</v>
      </c>
      <c r="E11" s="129">
        <v>57.5</v>
      </c>
    </row>
    <row r="12" spans="1:5" ht="30" x14ac:dyDescent="0.25">
      <c r="A12" s="129" t="s">
        <v>299</v>
      </c>
      <c r="B12" s="133" t="s">
        <v>488</v>
      </c>
      <c r="C12" s="133" t="s">
        <v>489</v>
      </c>
      <c r="D12" s="129">
        <v>4500</v>
      </c>
      <c r="E12" s="129">
        <v>55</v>
      </c>
    </row>
    <row r="13" spans="1:5" ht="45" x14ac:dyDescent="0.25">
      <c r="A13" s="129" t="s">
        <v>339</v>
      </c>
      <c r="B13" s="133" t="s">
        <v>500</v>
      </c>
      <c r="C13" s="133" t="s">
        <v>341</v>
      </c>
      <c r="D13" s="129">
        <v>4500</v>
      </c>
      <c r="E13" s="129">
        <v>52.5</v>
      </c>
    </row>
    <row r="14" spans="1:5" x14ac:dyDescent="0.25">
      <c r="A14" s="129" t="s">
        <v>389</v>
      </c>
      <c r="B14" s="133" t="s">
        <v>390</v>
      </c>
      <c r="C14" s="133" t="s">
        <v>392</v>
      </c>
      <c r="D14" s="129">
        <v>4500</v>
      </c>
      <c r="E14" s="129">
        <v>51.5</v>
      </c>
    </row>
    <row r="15" spans="1:5" x14ac:dyDescent="0.25">
      <c r="A15" s="184" t="s">
        <v>787</v>
      </c>
      <c r="B15" s="184"/>
      <c r="C15" s="184"/>
      <c r="D15" s="184"/>
      <c r="E15" s="139">
        <v>57100</v>
      </c>
    </row>
  </sheetData>
  <mergeCells count="1"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Arkusz1</vt:lpstr>
      <vt:lpstr>Arkusz7</vt:lpstr>
      <vt:lpstr>Arkusz2</vt:lpstr>
      <vt:lpstr>Arkusz3</vt:lpstr>
      <vt:lpstr>MOP - dofinansowane</vt:lpstr>
      <vt:lpstr>RAZEM NA STRONĘ</vt:lpstr>
      <vt:lpstr>UOP dofinansowane</vt:lpstr>
      <vt:lpstr>GN do dofinansowania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Vostro3</dc:creator>
  <cp:lastModifiedBy>Vostro3</cp:lastModifiedBy>
  <cp:lastPrinted>2022-04-27T10:10:37Z</cp:lastPrinted>
  <dcterms:created xsi:type="dcterms:W3CDTF">2022-04-11T06:07:23Z</dcterms:created>
  <dcterms:modified xsi:type="dcterms:W3CDTF">2022-04-27T11:32:48Z</dcterms:modified>
</cp:coreProperties>
</file>